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10" activeTab="5"/>
  </bookViews>
  <sheets>
    <sheet name="GIPA 2011" sheetId="1" r:id="rId1"/>
    <sheet name="GIPA 2012" sheetId="2" r:id="rId2"/>
    <sheet name="GIPA 2013" sheetId="3" r:id="rId3"/>
    <sheet name="GIPA 2014" sheetId="4" r:id="rId4"/>
    <sheet name="GIPA 2015" sheetId="5" r:id="rId5"/>
    <sheet name="GIPA 2016" sheetId="6" r:id="rId6"/>
  </sheets>
  <definedNames/>
  <calcPr fullCalcOnLoad="1"/>
</workbook>
</file>

<file path=xl/comments1.xml><?xml version="1.0" encoding="utf-8"?>
<comments xmlns="http://schemas.openxmlformats.org/spreadsheetml/2006/main">
  <authors>
    <author/>
  </authors>
  <commentList>
    <comment ref="D9" authorId="0">
      <text>
        <r>
          <rPr>
            <b/>
            <sz val="8"/>
            <color indexed="60"/>
            <rFont val="Tahoma"/>
            <family val="2"/>
          </rPr>
          <t>Voir fiche de paie de décembre 2006.</t>
        </r>
      </text>
    </comment>
    <comment ref="D11" authorId="0">
      <text>
        <r>
          <rPr>
            <b/>
            <sz val="8"/>
            <color indexed="60"/>
            <rFont val="Tahoma"/>
            <family val="2"/>
          </rPr>
          <t>Voir fiche de paie de décembre 2010.</t>
        </r>
      </text>
    </comment>
  </commentList>
</comments>
</file>

<file path=xl/comments2.xml><?xml version="1.0" encoding="utf-8"?>
<comments xmlns="http://schemas.openxmlformats.org/spreadsheetml/2006/main">
  <authors>
    <author/>
  </authors>
  <commentList>
    <comment ref="D9" authorId="0">
      <text>
        <r>
          <rPr>
            <b/>
            <sz val="8"/>
            <color indexed="60"/>
            <rFont val="Tahoma"/>
            <family val="2"/>
          </rPr>
          <t>Voir fiche de paie de décembre 2007.</t>
        </r>
      </text>
    </comment>
    <comment ref="D11" authorId="0">
      <text>
        <r>
          <rPr>
            <b/>
            <sz val="8"/>
            <color indexed="60"/>
            <rFont val="Tahoma"/>
            <family val="2"/>
          </rPr>
          <t>Voir fiche de paie de décembre 2011.</t>
        </r>
      </text>
    </comment>
  </commentList>
</comments>
</file>

<file path=xl/comments3.xml><?xml version="1.0" encoding="utf-8"?>
<comments xmlns="http://schemas.openxmlformats.org/spreadsheetml/2006/main">
  <authors>
    <author/>
  </authors>
  <commentList>
    <comment ref="D9" authorId="0">
      <text>
        <r>
          <rPr>
            <b/>
            <sz val="8"/>
            <color indexed="60"/>
            <rFont val="Tahoma"/>
            <family val="2"/>
          </rPr>
          <t>Voir fiche de paie de décembre 2008.</t>
        </r>
      </text>
    </comment>
    <comment ref="D11" authorId="0">
      <text>
        <r>
          <rPr>
            <b/>
            <sz val="8"/>
            <color indexed="60"/>
            <rFont val="Tahoma"/>
            <family val="2"/>
          </rPr>
          <t>Voir fiche de paie de décembre 2012.</t>
        </r>
      </text>
    </comment>
  </commentList>
</comments>
</file>

<file path=xl/sharedStrings.xml><?xml version="1.0" encoding="utf-8"?>
<sst xmlns="http://schemas.openxmlformats.org/spreadsheetml/2006/main" count="120" uniqueCount="81">
  <si>
    <t>CALCUL DE LA GIPA 2011</t>
  </si>
  <si>
    <t>Le montant de la GIPA (Garantie individuelle de pouvoir d'achat) est  déterminé en comparant le traitement indiciaire brut au 31 décembre 2006, augmenté d'une évolution moyenne du coût de la vie fixée à 5,9%, au traitement indiciaire brut au 31 décembre 2010</t>
  </si>
  <si>
    <t>- Si la différence est positive, cela veut dire que l'augmentation de la valeur du point d'indice et l'évolution de la carrière de l'agent (avancement d'échelon ou de grade, révision de la grille indiciaire) n'ont pas compensé l'évolution du coût de la vie de + 5,9%.</t>
  </si>
  <si>
    <t xml:space="preserve">- Si elle est négative cela veut dire que le gouvernement estime que ces mêmes éléments ont compensé l'augmentation du coût de la vie. L'évolution de la carrière (GVT) venant alors en grande partie compenser cette augmentation. </t>
  </si>
  <si>
    <t>Indiquez ici votre indice au 31 décembre 2006</t>
  </si>
  <si>
    <t>Indiquez ici votre indice au 31 décembre 2010</t>
  </si>
  <si>
    <t>Pour INFO : Calcul de la GIPA</t>
  </si>
  <si>
    <t xml:space="preserve">TRAITEMENT MENSUEL BRUT </t>
  </si>
  <si>
    <t>TRAITEMENT ANNUEL BRUT</t>
  </si>
  <si>
    <t>TRAITEMENT ANNUEL BRUT + 5,9 %</t>
  </si>
  <si>
    <t>SITUATION AU 31 décembre 2006</t>
  </si>
  <si>
    <t>SITUATION AU 31 décembre 2010</t>
  </si>
  <si>
    <t>INFLATION MOYENNE ANNUELLE</t>
  </si>
  <si>
    <t>DIFFERENCE (Traitement annuel 2006 +5,9 %) - (traitement annuel brut 2010)</t>
  </si>
  <si>
    <t>valeur moyenne du point d'indice au 31/12/2006 = 4,4983, au 31/12/2010 = 4,6303</t>
  </si>
  <si>
    <t>CALCUL DE LA GIPA 2012</t>
  </si>
  <si>
    <t>Le montant de la GIPA (Garantie individuelle de pouvoir d'achat) est  déterminé en comparant le traitement indiciaire brut au 31 décembre 2007, augmenté d'une évolution moyenne du coût de la vie fixée à 6,5%, au traitement indiciaire brut au 31 décembre 2011</t>
  </si>
  <si>
    <t>- Si la différence est positive, cela veut dire que l'augmentation de la valeur du point d'indice et l'évolution de la carrière de l'agent (avancement d'échelon ou de grade, révision de la grille indiciaire) n'ont pas compensé l'évolution du coût de la vie de + 6,5%.</t>
  </si>
  <si>
    <t>Indiquez ici votre indice au 31 décembre 2007</t>
  </si>
  <si>
    <t>Indiquez ici votre indice au 31 décembre 2011</t>
  </si>
  <si>
    <t>TRAITEMENT ANNUEL BRUT + 6,5 %</t>
  </si>
  <si>
    <t>SITUATION AU 31 décembre 2007</t>
  </si>
  <si>
    <t>SITUATION AU 31 décembre 2011</t>
  </si>
  <si>
    <t>DIFFERENCE (Traitement annuel 2007 + 6,5 %) - (traitement annuel brut 2011)</t>
  </si>
  <si>
    <t>valeur moyenne du point d'indice au 31/12/2007 = 4,5313, au 31/12/2011 = 4,6303</t>
  </si>
  <si>
    <t>CALCUL DE LA GIPA 2013</t>
  </si>
  <si>
    <t>Le montant de la GIPA (Garantie individuelle de pouvoir d'achat) est  déterminé en comparant le traitement indiciaire brut au 31 décembre 2008, augmenté d'une évolution moyenne du coût de la vie fixée à 5,5%, au traitement indiciaire brut au 31 décembre 2012</t>
  </si>
  <si>
    <t>- Si la différence est positive, cela veut dire que l'augmentation de la valeur du point d'indice et l'évolution de la carrière de l'agent (avancement d'échelon ou de grade, révision de la grille indiciaire) n'ont pas compensé l'évolution du coût de la vie de + 5,5%.</t>
  </si>
  <si>
    <t>Indiquez ici votre indice au 31 décembre 2008</t>
  </si>
  <si>
    <t>Indiquez ici votre indice au 31 décembre 2012</t>
  </si>
  <si>
    <t>TRAITEMENT ANNUEL BRUT + 5,5 %</t>
  </si>
  <si>
    <t>SITUATION AU 31 décembre 2008</t>
  </si>
  <si>
    <t>SITUATION AU 31 décembre 2012</t>
  </si>
  <si>
    <t>DIFFERENCE (Traitement annuel 2008 + 5,5 %) - (traitement annuel brut 2012)</t>
  </si>
  <si>
    <t>valeur moyenne du point d'indice au 31/12/2008 = 4,5566, au 31/12/2012 = 4,6303</t>
  </si>
  <si>
    <t>CALCUL DE LA GIPA 2014</t>
  </si>
  <si>
    <t>Le montant de la GIPA (Garantie individuelle de pouvoir d'achat) est  déterminé en comparant le traitement indiciaire brut au 31 décembre 2009, augmenté d'une évolution moyenne du coût de la vie fixée à 6,3%, au traitement indiciaire brut au 31 décembre 2013</t>
  </si>
  <si>
    <t>- Si la différence est positive, cela veut dire que l'augmentation de la valeur du point d'indice et l'évolution de la carrière de l'agent (avancement d'échelon ou de grade, révision de la grille indiciaire) n'ont pas compensé l'évolution du coût de la vie de + 6,3%.</t>
  </si>
  <si>
    <t>Indiquez ici votre indice au 31 décembre 2009</t>
  </si>
  <si>
    <t>Indiquez ici votre indice au 31 décembre 2013</t>
  </si>
  <si>
    <t>TRAITEMENT ANNUEL BRUT + 6,3 %</t>
  </si>
  <si>
    <t>SITUATION AU 31 décembre 2009</t>
  </si>
  <si>
    <t>SITUATION AU 31 décembre 2013</t>
  </si>
  <si>
    <t>DIFFERENCE (Traitement annuel 2009 + 6,3 %) - (traitement annuel brut 2013)</t>
  </si>
  <si>
    <t>valeur moyenne du point d'indice au 31/12/2009 = 4,5855, au 31/12/2013 = 4,6303</t>
  </si>
  <si>
    <t>CALCUL DE LA GIPA 2015</t>
  </si>
  <si>
    <t>Le montant de la garantie individuelle de pouvoir d'achat est  déterminé en comparant le traitement indiciaire brut (TIB) détenu au 31 décembre 2010 avec celui détenu au 31 décembre 2014, au regard de l’inflation cumulée sur la période, soit 5,16 %.</t>
  </si>
  <si>
    <t>Période de référence de la GIPA 2015</t>
  </si>
  <si>
    <t xml:space="preserve">Indice majoré </t>
  </si>
  <si>
    <t>→</t>
  </si>
  <si>
    <t>Traitement brut correspondant</t>
  </si>
  <si>
    <t>Mensuel</t>
  </si>
  <si>
    <t>Annuel</t>
  </si>
  <si>
    <t>Indique ici l’indice majoré détenu au 31 décembre 2010 (TIB 2010)</t>
  </si>
  <si>
    <t>Indique ici l’indice majoré détenu au 31 décembre 2014 (TIB 2014)</t>
  </si>
  <si>
    <t>↓</t>
  </si>
  <si>
    <t>Ton évolution indiciaire en points sur la période est donc de :</t>
  </si>
  <si>
    <t xml:space="preserve">Soit une évolution en pourcentage de...    </t>
  </si>
  <si>
    <t xml:space="preserve">En conséquence : </t>
  </si>
  <si>
    <t xml:space="preserve">A comparer avec l’inflation moyenne cumulée de...    </t>
  </si>
  <si>
    <t>MONTANT DE TA GIPA 2015 :</t>
  </si>
  <si>
    <t>- En lettres : c'est donc la différence entre ton TIB 2014 et ton TIB 2010 majoré des 5,16% d'inflation cumulée sur la période</t>
  </si>
  <si>
    <t>- En chiffres : GIPA = (TIB 2010) X (1+taux d'inflation de la période de référence) - (TIB 2014)</t>
  </si>
  <si>
    <t>Pour info, valeur moyenne du point d'indice (euros bruts)</t>
  </si>
  <si>
    <t xml:space="preserve">Annuelle : 55,4253 euros en 2010 et 55,5635 euros en 2014 </t>
  </si>
  <si>
    <t>Mensuelle : 4,618775 euros en 2010 et 4,630292 en 2014</t>
  </si>
  <si>
    <t>Explication et analyse :</t>
  </si>
  <si>
    <t>- Si ta progression indiciaire (pourcentage ci-dessus) sur la période de référence est supérieure à l'inflation cumulée de + 5,16% sur cette même période, alors tu n'es pas éligible à la GIPA. Cela signifie que l'Etat employeur considère que tes évolutions de carrière (avancement d'échelon/de grade, promotion, révision éventuelle de la grille indiciaire) sont bien suffisantes...</t>
  </si>
  <si>
    <t xml:space="preserve">- A contrario, si ta progression indiciaire est inférieure à l'inflation cumulée sur la période, alors tu es éligible à la GIPA. Cela signifie que l'Etat employeur est bien obligé de constater que tu as perdu du pouvoir d'achat sur la période, et qu'il consent à t'accorder une prime exceptionnelle cette année pour tout juste compenser l'évolution de l'inflation. En clair : le pouvoir d'achat représenté par ton traitement est juste mis au niveau, au regard de l'inflation, mais ton niveau de vie stagne depuis 4 ans... </t>
  </si>
  <si>
    <t>CALCUL DE LA GIPA 2016</t>
  </si>
  <si>
    <t>Le montant de la garantie individuelle de pouvoir d'achat est  déterminé en comparant le traitement indiciaire brut (TIB) détenu au 31 décembre 2011 avec celui détenu au 31 décembre 2015, au regard de l’inflation cumulée sur la période, soit 3,08 %.</t>
  </si>
  <si>
    <t>Période de référence de la GIPA 2016</t>
  </si>
  <si>
    <t>Indique ici l’indice majoré détenu au 31 décembre 2011 (TIB 2011)</t>
  </si>
  <si>
    <t>Indique ici l’indice majoré détenu au 31 décembre 2015 (TIB 2015)</t>
  </si>
  <si>
    <t>MONTANT DE TA GIPA 2016 :</t>
  </si>
  <si>
    <t>- En lettres : c'est donc la différence entre ton TIB 2015 et ton TIB 2011 majoré des 3,08% d'inflation cumulée sur la période</t>
  </si>
  <si>
    <t>- En chiffres : GIPA = (TIB 2011) X (1+taux d'inflation de la période de référence) - (TIB 2015)</t>
  </si>
  <si>
    <t xml:space="preserve">Annuelle : 55,5635 inchangée du 01/07/2010 au 31/12/2015 </t>
  </si>
  <si>
    <t>Mensuelle : 4,630292 sur la même période</t>
  </si>
  <si>
    <t>- Si ta progression indiciaire (pourcentage ci-dessus) sur la période de référence est supérieure à l'inflation cumulée de + 3,08% sur cette même période, alors tu n'es pas éligible à la GIPA. Cela signifie que l'Etat employeur considère que tes évolutions de carrière (avancement d'échelon/de grade, promotion, révision éventuelle de la grille indiciaire) sont bien suffisantes...</t>
  </si>
  <si>
    <t>- A contrario, si ta progression indiciaire est inférieure à l'inflation cumulée sur la période, alors tu es éligible à la GIPA. Cela signifie que l'Etat employeur est bien obligé de constater que tu as perdu du pouvoir d'achat sur la période, et qu'il consent à t'accorder une prime exceptionnelle cette année pour tout juste compenser l'évolution de l'inflation. En clair : le pouvoir d'achat représenté par ton traitement est juste mis au niveau a posteriori de celui détenu au 31 décembre 2011, ainsi ton niveau de vie stagne depuis 4 ans...</t>
  </si>
</sst>
</file>

<file path=xl/styles.xml><?xml version="1.0" encoding="utf-8"?>
<styleSheet xmlns="http://schemas.openxmlformats.org/spreadsheetml/2006/main">
  <numFmts count="8">
    <numFmt numFmtId="164" formatCode="GENERAL"/>
    <numFmt numFmtId="165" formatCode="00000"/>
    <numFmt numFmtId="166" formatCode="@"/>
    <numFmt numFmtId="167" formatCode="#,##0.00&quot; €&quot;"/>
    <numFmt numFmtId="168" formatCode="0.00%"/>
    <numFmt numFmtId="169" formatCode="#,##0.00\ [$€-40C];[RED]\-#,##0.00\ [$€-40C]"/>
    <numFmt numFmtId="170" formatCode="#,##0&quot; €&quot;"/>
    <numFmt numFmtId="171" formatCode="#,##0"/>
  </numFmts>
  <fonts count="21">
    <font>
      <sz val="10"/>
      <name val="Arial"/>
      <family val="2"/>
    </font>
    <font>
      <b/>
      <sz val="20"/>
      <color indexed="53"/>
      <name val="Arial"/>
      <family val="2"/>
    </font>
    <font>
      <b/>
      <sz val="10"/>
      <name val="Arial"/>
      <family val="2"/>
    </font>
    <font>
      <b/>
      <sz val="10"/>
      <color indexed="10"/>
      <name val="Arial"/>
      <family val="2"/>
    </font>
    <font>
      <b/>
      <sz val="10"/>
      <color indexed="17"/>
      <name val="Arial"/>
      <family val="2"/>
    </font>
    <font>
      <b/>
      <i/>
      <sz val="12"/>
      <name val="Arial"/>
      <family val="2"/>
    </font>
    <font>
      <b/>
      <sz val="12"/>
      <name val="Arial"/>
      <family val="2"/>
    </font>
    <font>
      <b/>
      <sz val="8"/>
      <color indexed="60"/>
      <name val="Tahoma"/>
      <family val="2"/>
    </font>
    <font>
      <sz val="10"/>
      <color indexed="53"/>
      <name val="Arial"/>
      <family val="2"/>
    </font>
    <font>
      <b/>
      <sz val="16"/>
      <name val="Arial"/>
      <family val="2"/>
    </font>
    <font>
      <b/>
      <i/>
      <sz val="10"/>
      <name val="Arial"/>
      <family val="2"/>
    </font>
    <font>
      <b/>
      <sz val="14"/>
      <color indexed="12"/>
      <name val="Arial"/>
      <family val="2"/>
    </font>
    <font>
      <b/>
      <sz val="12"/>
      <color indexed="53"/>
      <name val="Arial"/>
      <family val="2"/>
    </font>
    <font>
      <b/>
      <sz val="14"/>
      <name val="Arial"/>
      <family val="2"/>
    </font>
    <font>
      <b/>
      <sz val="24"/>
      <color indexed="53"/>
      <name val="Arial"/>
      <family val="2"/>
    </font>
    <font>
      <i/>
      <sz val="10"/>
      <name val="Arial"/>
      <family val="2"/>
    </font>
    <font>
      <b/>
      <i/>
      <sz val="10"/>
      <color indexed="25"/>
      <name val="Arial"/>
      <family val="2"/>
    </font>
    <font>
      <b/>
      <sz val="8"/>
      <name val="Arial"/>
      <family val="2"/>
    </font>
    <font>
      <b/>
      <sz val="11"/>
      <name val="Arial"/>
      <family val="2"/>
    </font>
    <font>
      <sz val="11"/>
      <name val="Arial"/>
      <family val="2"/>
    </font>
    <font>
      <sz val="8"/>
      <name val="Arial"/>
      <family val="2"/>
    </font>
  </fonts>
  <fills count="5">
    <fill>
      <patternFill/>
    </fill>
    <fill>
      <patternFill patternType="gray125"/>
    </fill>
    <fill>
      <patternFill patternType="solid">
        <fgColor indexed="53"/>
        <bgColor indexed="64"/>
      </patternFill>
    </fill>
    <fill>
      <patternFill patternType="solid">
        <fgColor indexed="9"/>
        <bgColor indexed="64"/>
      </patternFill>
    </fill>
    <fill>
      <patternFill patternType="solid">
        <fgColor indexed="22"/>
        <bgColor indexed="64"/>
      </patternFill>
    </fill>
  </fills>
  <borders count="9">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73">
    <xf numFmtId="164" fontId="0" fillId="0" borderId="0" xfId="0" applyAlignment="1">
      <alignment/>
    </xf>
    <xf numFmtId="164" fontId="0" fillId="2" borderId="0" xfId="0" applyFill="1" applyAlignment="1">
      <alignment/>
    </xf>
    <xf numFmtId="164" fontId="1" fillId="0" borderId="0" xfId="0" applyFont="1" applyBorder="1" applyAlignment="1">
      <alignment horizontal="center" vertical="center"/>
    </xf>
    <xf numFmtId="164" fontId="2" fillId="3" borderId="0" xfId="0" applyFont="1" applyFill="1" applyBorder="1" applyAlignment="1">
      <alignment horizontal="justify" vertical="center" wrapText="1"/>
    </xf>
    <xf numFmtId="164" fontId="0" fillId="2" borderId="0" xfId="0" applyFill="1" applyAlignment="1">
      <alignment/>
    </xf>
    <xf numFmtId="165" fontId="3" fillId="3" borderId="0" xfId="0" applyNumberFormat="1" applyFont="1" applyFill="1" applyBorder="1" applyAlignment="1">
      <alignment vertical="top" wrapText="1"/>
    </xf>
    <xf numFmtId="166" fontId="4" fillId="3" borderId="0" xfId="0" applyNumberFormat="1" applyFont="1" applyFill="1" applyBorder="1" applyAlignment="1">
      <alignment horizontal="justify" vertical="top"/>
    </xf>
    <xf numFmtId="164" fontId="5" fillId="4" borderId="0" xfId="0" applyFont="1" applyFill="1" applyAlignment="1">
      <alignment horizontal="left" vertical="center" indent="1"/>
    </xf>
    <xf numFmtId="164" fontId="0" fillId="4" borderId="0" xfId="0" applyFill="1" applyAlignment="1">
      <alignment/>
    </xf>
    <xf numFmtId="164" fontId="6" fillId="0" borderId="0" xfId="0" applyFont="1" applyAlignment="1" applyProtection="1">
      <alignment horizontal="right" indent="1"/>
      <protection locked="0"/>
    </xf>
    <xf numFmtId="164" fontId="8" fillId="2" borderId="0" xfId="0" applyFont="1" applyFill="1" applyAlignment="1">
      <alignment/>
    </xf>
    <xf numFmtId="164" fontId="6" fillId="2" borderId="0" xfId="0" applyFont="1" applyFill="1" applyAlignment="1">
      <alignment/>
    </xf>
    <xf numFmtId="164" fontId="0" fillId="2" borderId="0" xfId="0" applyFill="1" applyAlignment="1" applyProtection="1">
      <alignment/>
      <protection/>
    </xf>
    <xf numFmtId="164" fontId="6" fillId="2" borderId="0" xfId="0" applyFont="1" applyFill="1" applyAlignment="1" applyProtection="1">
      <alignment/>
      <protection/>
    </xf>
    <xf numFmtId="164" fontId="8" fillId="2" borderId="0" xfId="0" applyFont="1" applyFill="1" applyAlignment="1" applyProtection="1">
      <alignment/>
      <protection/>
    </xf>
    <xf numFmtId="164" fontId="5" fillId="4" borderId="0" xfId="0" applyFont="1" applyFill="1" applyAlignment="1" applyProtection="1">
      <alignment horizontal="left" vertical="center" indent="1"/>
      <protection/>
    </xf>
    <xf numFmtId="164" fontId="0" fillId="4" borderId="0" xfId="0" applyFill="1" applyAlignment="1" applyProtection="1">
      <alignment/>
      <protection/>
    </xf>
    <xf numFmtId="167" fontId="9" fillId="3" borderId="0" xfId="0" applyNumberFormat="1" applyFont="1" applyFill="1" applyAlignment="1" applyProtection="1">
      <alignment horizontal="right" indent="1"/>
      <protection/>
    </xf>
    <xf numFmtId="164" fontId="9" fillId="4" borderId="1" xfId="0" applyFont="1" applyFill="1" applyBorder="1" applyAlignment="1" applyProtection="1">
      <alignment horizontal="left" vertical="center" indent="1"/>
      <protection/>
    </xf>
    <xf numFmtId="164" fontId="6" fillId="4" borderId="1" xfId="0" applyFont="1" applyFill="1" applyBorder="1" applyAlignment="1" applyProtection="1">
      <alignment horizontal="center" vertical="center" wrapText="1"/>
      <protection/>
    </xf>
    <xf numFmtId="164" fontId="10" fillId="2" borderId="0" xfId="0" applyFont="1" applyFill="1" applyAlignment="1" applyProtection="1">
      <alignment/>
      <protection/>
    </xf>
    <xf numFmtId="164" fontId="5" fillId="2" borderId="2" xfId="0" applyFont="1" applyFill="1" applyBorder="1" applyAlignment="1" applyProtection="1">
      <alignment/>
      <protection/>
    </xf>
    <xf numFmtId="164" fontId="5" fillId="4" borderId="1" xfId="0" applyFont="1" applyFill="1" applyBorder="1" applyAlignment="1" applyProtection="1">
      <alignment horizontal="left" vertical="center" indent="1"/>
      <protection/>
    </xf>
    <xf numFmtId="167" fontId="6" fillId="0" borderId="1" xfId="0" applyNumberFormat="1" applyFont="1" applyBorder="1" applyAlignment="1" applyProtection="1">
      <alignment/>
      <protection/>
    </xf>
    <xf numFmtId="167" fontId="6" fillId="3" borderId="1" xfId="0" applyNumberFormat="1" applyFont="1" applyFill="1" applyBorder="1" applyAlignment="1" applyProtection="1">
      <alignment/>
      <protection/>
    </xf>
    <xf numFmtId="167" fontId="11" fillId="0" borderId="1" xfId="0" applyNumberFormat="1" applyFont="1" applyBorder="1" applyAlignment="1" applyProtection="1">
      <alignment/>
      <protection/>
    </xf>
    <xf numFmtId="164" fontId="6" fillId="2" borderId="2" xfId="0" applyFont="1" applyFill="1" applyBorder="1" applyAlignment="1" applyProtection="1">
      <alignment/>
      <protection/>
    </xf>
    <xf numFmtId="164" fontId="6" fillId="2" borderId="3" xfId="0" applyFont="1" applyFill="1" applyBorder="1" applyAlignment="1" applyProtection="1">
      <alignment/>
      <protection/>
    </xf>
    <xf numFmtId="167" fontId="11" fillId="3" borderId="1" xfId="0" applyNumberFormat="1" applyFont="1" applyFill="1" applyBorder="1" applyAlignment="1" applyProtection="1">
      <alignment/>
      <protection/>
    </xf>
    <xf numFmtId="167" fontId="12" fillId="2" borderId="4" xfId="0" applyNumberFormat="1" applyFont="1" applyFill="1" applyBorder="1" applyAlignment="1" applyProtection="1">
      <alignment/>
      <protection/>
    </xf>
    <xf numFmtId="168" fontId="5" fillId="2" borderId="0" xfId="0" applyNumberFormat="1" applyFont="1" applyFill="1" applyAlignment="1" applyProtection="1">
      <alignment/>
      <protection/>
    </xf>
    <xf numFmtId="164" fontId="5" fillId="2" borderId="0" xfId="0" applyFont="1" applyFill="1" applyAlignment="1" applyProtection="1">
      <alignment/>
      <protection/>
    </xf>
    <xf numFmtId="164" fontId="5" fillId="4" borderId="5" xfId="0" applyFont="1" applyFill="1" applyBorder="1" applyAlignment="1" applyProtection="1">
      <alignment horizontal="left" vertical="center" indent="1"/>
      <protection/>
    </xf>
    <xf numFmtId="164" fontId="0" fillId="4" borderId="2" xfId="0" applyFill="1" applyBorder="1" applyAlignment="1" applyProtection="1">
      <alignment horizontal="left" vertical="center" indent="1"/>
      <protection/>
    </xf>
    <xf numFmtId="164" fontId="0" fillId="4" borderId="6" xfId="0" applyFill="1" applyBorder="1" applyAlignment="1" applyProtection="1">
      <alignment horizontal="left" vertical="center" indent="1"/>
      <protection/>
    </xf>
    <xf numFmtId="167" fontId="13" fillId="0" borderId="1" xfId="0" applyNumberFormat="1" applyFont="1" applyBorder="1" applyAlignment="1" applyProtection="1">
      <alignment/>
      <protection/>
    </xf>
    <xf numFmtId="166" fontId="2" fillId="2" borderId="0" xfId="0" applyNumberFormat="1" applyFont="1" applyFill="1" applyBorder="1" applyAlignment="1" applyProtection="1">
      <alignment horizontal="left" vertical="center" indent="1"/>
      <protection/>
    </xf>
    <xf numFmtId="168" fontId="5" fillId="2" borderId="0" xfId="0" applyNumberFormat="1" applyFont="1" applyFill="1" applyAlignment="1" applyProtection="1">
      <alignment/>
      <protection locked="0"/>
    </xf>
    <xf numFmtId="164" fontId="14" fillId="0" borderId="7" xfId="0" applyFont="1" applyBorder="1" applyAlignment="1">
      <alignment horizontal="center" vertical="center"/>
    </xf>
    <xf numFmtId="164" fontId="2" fillId="3" borderId="0" xfId="0" applyFont="1" applyFill="1" applyBorder="1" applyAlignment="1">
      <alignment horizontal="center" vertical="center" wrapText="1"/>
    </xf>
    <xf numFmtId="164" fontId="2" fillId="0" borderId="8" xfId="0" applyFont="1" applyFill="1" applyBorder="1" applyAlignment="1">
      <alignment horizontal="center" vertical="center"/>
    </xf>
    <xf numFmtId="164" fontId="2" fillId="2" borderId="0" xfId="0" applyFont="1" applyFill="1" applyAlignment="1">
      <alignment horizontal="center"/>
    </xf>
    <xf numFmtId="164" fontId="15" fillId="0" borderId="8" xfId="0" applyFont="1" applyFill="1" applyBorder="1" applyAlignment="1">
      <alignment horizontal="center"/>
    </xf>
    <xf numFmtId="164" fontId="10" fillId="4" borderId="8" xfId="0" applyFont="1" applyFill="1" applyBorder="1" applyAlignment="1">
      <alignment horizontal="left" vertical="center"/>
    </xf>
    <xf numFmtId="164" fontId="2" fillId="0" borderId="8" xfId="0" applyFont="1" applyBorder="1" applyAlignment="1" applyProtection="1">
      <alignment horizontal="center"/>
      <protection locked="0"/>
    </xf>
    <xf numFmtId="169" fontId="2" fillId="0" borderId="8" xfId="0" applyNumberFormat="1" applyFont="1" applyFill="1" applyBorder="1" applyAlignment="1">
      <alignment horizontal="center"/>
    </xf>
    <xf numFmtId="169" fontId="0" fillId="0" borderId="0" xfId="0" applyNumberFormat="1" applyAlignment="1">
      <alignment/>
    </xf>
    <xf numFmtId="164" fontId="6" fillId="2" borderId="0" xfId="0" applyFont="1" applyFill="1" applyAlignment="1" applyProtection="1">
      <alignment horizontal="center"/>
      <protection/>
    </xf>
    <xf numFmtId="164" fontId="2" fillId="0" borderId="8" xfId="0" applyFont="1" applyFill="1" applyBorder="1" applyAlignment="1" applyProtection="1">
      <alignment horizontal="center"/>
      <protection/>
    </xf>
    <xf numFmtId="169" fontId="2" fillId="0" borderId="8" xfId="0" applyNumberFormat="1" applyFont="1" applyFill="1" applyBorder="1" applyAlignment="1" applyProtection="1">
      <alignment horizontal="center"/>
      <protection/>
    </xf>
    <xf numFmtId="164" fontId="10" fillId="4" borderId="8" xfId="0" applyFont="1" applyFill="1" applyBorder="1" applyAlignment="1">
      <alignment horizontal="right" vertical="center"/>
    </xf>
    <xf numFmtId="168" fontId="2" fillId="0" borderId="8" xfId="0" applyNumberFormat="1" applyFont="1" applyFill="1" applyBorder="1" applyAlignment="1" applyProtection="1">
      <alignment horizontal="center"/>
      <protection/>
    </xf>
    <xf numFmtId="164" fontId="10" fillId="0" borderId="8" xfId="0" applyFont="1" applyFill="1" applyBorder="1" applyAlignment="1">
      <alignment horizontal="center" vertical="center"/>
    </xf>
    <xf numFmtId="164" fontId="16" fillId="0" borderId="8" xfId="0" applyFont="1" applyFill="1" applyBorder="1" applyAlignment="1">
      <alignment horizontal="center" vertical="center"/>
    </xf>
    <xf numFmtId="169" fontId="16" fillId="0" borderId="8" xfId="0" applyNumberFormat="1" applyFont="1" applyFill="1" applyBorder="1" applyAlignment="1" applyProtection="1">
      <alignment horizontal="center" vertical="center"/>
      <protection/>
    </xf>
    <xf numFmtId="164" fontId="2" fillId="0" borderId="0" xfId="0" applyFont="1" applyBorder="1" applyAlignment="1">
      <alignment horizontal="left" vertical="center" wrapText="1"/>
    </xf>
    <xf numFmtId="166" fontId="10" fillId="4" borderId="8" xfId="0" applyNumberFormat="1" applyFont="1" applyFill="1" applyBorder="1" applyAlignment="1">
      <alignment horizontal="left" vertical="center" wrapText="1"/>
    </xf>
    <xf numFmtId="166" fontId="17" fillId="2" borderId="0" xfId="0" applyNumberFormat="1" applyFont="1" applyFill="1" applyBorder="1" applyAlignment="1" applyProtection="1">
      <alignment horizontal="left" vertical="center" indent="1"/>
      <protection/>
    </xf>
    <xf numFmtId="164" fontId="0" fillId="0" borderId="0" xfId="0" applyFont="1" applyFill="1" applyBorder="1" applyAlignment="1">
      <alignment horizontal="center" vertical="center" wrapText="1"/>
    </xf>
    <xf numFmtId="164" fontId="0" fillId="0" borderId="0" xfId="0" applyFont="1" applyFill="1" applyAlignment="1">
      <alignment horizontal="center"/>
    </xf>
    <xf numFmtId="164" fontId="17" fillId="0" borderId="0" xfId="0" applyFont="1" applyFill="1" applyBorder="1" applyAlignment="1">
      <alignment horizontal="center" vertical="center" wrapText="1"/>
    </xf>
    <xf numFmtId="164" fontId="18" fillId="0" borderId="0" xfId="0" applyFont="1" applyFill="1" applyBorder="1" applyAlignment="1" applyProtection="1">
      <alignment horizontal="center" vertical="center" wrapText="1"/>
      <protection locked="0"/>
    </xf>
    <xf numFmtId="170" fontId="19" fillId="0" borderId="0" xfId="0" applyNumberFormat="1" applyFont="1" applyFill="1" applyBorder="1" applyAlignment="1" applyProtection="1">
      <alignment horizontal="center" vertical="center" wrapText="1"/>
      <protection/>
    </xf>
    <xf numFmtId="171" fontId="18" fillId="0" borderId="0" xfId="0" applyNumberFormat="1" applyFont="1" applyFill="1" applyBorder="1" applyAlignment="1" applyProtection="1">
      <alignment horizontal="center" vertical="center" wrapText="1"/>
      <protection locked="0"/>
    </xf>
    <xf numFmtId="170" fontId="19"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170" fontId="6" fillId="0" borderId="0" xfId="0" applyNumberFormat="1" applyFont="1" applyFill="1" applyBorder="1" applyAlignment="1">
      <alignment horizontal="center" vertical="center" wrapText="1"/>
    </xf>
    <xf numFmtId="166" fontId="20" fillId="2" borderId="0" xfId="0" applyNumberFormat="1" applyFont="1" applyFill="1" applyAlignment="1" applyProtection="1">
      <alignment/>
      <protection/>
    </xf>
    <xf numFmtId="166" fontId="0" fillId="2" borderId="0" xfId="0" applyNumberFormat="1" applyFill="1" applyAlignment="1" applyProtection="1">
      <alignment/>
      <protection/>
    </xf>
    <xf numFmtId="164" fontId="0" fillId="0" borderId="0" xfId="0" applyFont="1" applyFill="1" applyAlignment="1">
      <alignment/>
    </xf>
    <xf numFmtId="164" fontId="19" fillId="0" borderId="0" xfId="0" applyFont="1" applyFill="1" applyAlignment="1">
      <alignment/>
    </xf>
    <xf numFmtId="166" fontId="0" fillId="3" borderId="0" xfId="0" applyNumberFormat="1" applyFont="1" applyFill="1" applyBorder="1" applyAlignment="1">
      <alignment horizontal="left" vertical="center" wrapText="1"/>
    </xf>
    <xf numFmtId="166" fontId="0" fillId="0" borderId="0" xfId="0" applyNumberFormat="1" applyFont="1" applyFill="1" applyBorder="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Percent" xfId="19"/>
    <cellStyle name="Normal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152400</xdr:rowOff>
    </xdr:from>
    <xdr:to>
      <xdr:col>1</xdr:col>
      <xdr:colOff>2762250</xdr:colOff>
      <xdr:row>3</xdr:row>
      <xdr:rowOff>704850</xdr:rowOff>
    </xdr:to>
    <xdr:pic>
      <xdr:nvPicPr>
        <xdr:cNvPr id="1" name="Picture 3"/>
        <xdr:cNvPicPr preferRelativeResize="1">
          <a:picLocks noChangeAspect="1"/>
        </xdr:cNvPicPr>
      </xdr:nvPicPr>
      <xdr:blipFill>
        <a:blip r:embed="rId1"/>
        <a:stretch>
          <a:fillRect/>
        </a:stretch>
      </xdr:blipFill>
      <xdr:spPr>
        <a:xfrm>
          <a:off x="428625" y="152400"/>
          <a:ext cx="2762250" cy="16097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152400</xdr:rowOff>
    </xdr:from>
    <xdr:to>
      <xdr:col>1</xdr:col>
      <xdr:colOff>2762250</xdr:colOff>
      <xdr:row>3</xdr:row>
      <xdr:rowOff>704850</xdr:rowOff>
    </xdr:to>
    <xdr:pic>
      <xdr:nvPicPr>
        <xdr:cNvPr id="1" name="Picture 1"/>
        <xdr:cNvPicPr preferRelativeResize="1">
          <a:picLocks noChangeAspect="1"/>
        </xdr:cNvPicPr>
      </xdr:nvPicPr>
      <xdr:blipFill>
        <a:blip r:embed="rId1"/>
        <a:stretch>
          <a:fillRect/>
        </a:stretch>
      </xdr:blipFill>
      <xdr:spPr>
        <a:xfrm>
          <a:off x="428625" y="152400"/>
          <a:ext cx="2762250" cy="16097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152400</xdr:rowOff>
    </xdr:from>
    <xdr:to>
      <xdr:col>1</xdr:col>
      <xdr:colOff>2762250</xdr:colOff>
      <xdr:row>3</xdr:row>
      <xdr:rowOff>704850</xdr:rowOff>
    </xdr:to>
    <xdr:pic>
      <xdr:nvPicPr>
        <xdr:cNvPr id="1" name="Picture 1"/>
        <xdr:cNvPicPr preferRelativeResize="1">
          <a:picLocks noChangeAspect="1"/>
        </xdr:cNvPicPr>
      </xdr:nvPicPr>
      <xdr:blipFill>
        <a:blip r:embed="rId1"/>
        <a:stretch>
          <a:fillRect/>
        </a:stretch>
      </xdr:blipFill>
      <xdr:spPr>
        <a:xfrm>
          <a:off x="428625" y="152400"/>
          <a:ext cx="2762250" cy="16097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152400</xdr:rowOff>
    </xdr:from>
    <xdr:to>
      <xdr:col>1</xdr:col>
      <xdr:colOff>2762250</xdr:colOff>
      <xdr:row>3</xdr:row>
      <xdr:rowOff>704850</xdr:rowOff>
    </xdr:to>
    <xdr:pic>
      <xdr:nvPicPr>
        <xdr:cNvPr id="1" name="Picture 1"/>
        <xdr:cNvPicPr preferRelativeResize="1">
          <a:picLocks noChangeAspect="1"/>
        </xdr:cNvPicPr>
      </xdr:nvPicPr>
      <xdr:blipFill>
        <a:blip r:embed="rId1"/>
        <a:stretch>
          <a:fillRect/>
        </a:stretch>
      </xdr:blipFill>
      <xdr:spPr>
        <a:xfrm>
          <a:off x="428625" y="152400"/>
          <a:ext cx="2762250" cy="16097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276225</xdr:colOff>
      <xdr:row>0</xdr:row>
      <xdr:rowOff>85725</xdr:rowOff>
    </xdr:from>
    <xdr:to>
      <xdr:col>1</xdr:col>
      <xdr:colOff>2667000</xdr:colOff>
      <xdr:row>4</xdr:row>
      <xdr:rowOff>0</xdr:rowOff>
    </xdr:to>
    <xdr:pic>
      <xdr:nvPicPr>
        <xdr:cNvPr id="1" name="Picture 1"/>
        <xdr:cNvPicPr preferRelativeResize="1">
          <a:picLocks noChangeAspect="1"/>
        </xdr:cNvPicPr>
      </xdr:nvPicPr>
      <xdr:blipFill>
        <a:blip r:embed="rId1"/>
        <a:stretch>
          <a:fillRect/>
        </a:stretch>
      </xdr:blipFill>
      <xdr:spPr>
        <a:xfrm>
          <a:off x="552450" y="85725"/>
          <a:ext cx="2390775" cy="7429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209550</xdr:colOff>
      <xdr:row>0</xdr:row>
      <xdr:rowOff>104775</xdr:rowOff>
    </xdr:from>
    <xdr:to>
      <xdr:col>1</xdr:col>
      <xdr:colOff>2600325</xdr:colOff>
      <xdr:row>5</xdr:row>
      <xdr:rowOff>9525</xdr:rowOff>
    </xdr:to>
    <xdr:pic>
      <xdr:nvPicPr>
        <xdr:cNvPr id="1" name="Picture 1"/>
        <xdr:cNvPicPr preferRelativeResize="1">
          <a:picLocks noChangeAspect="1"/>
        </xdr:cNvPicPr>
      </xdr:nvPicPr>
      <xdr:blipFill>
        <a:blip r:embed="rId1"/>
        <a:stretch>
          <a:fillRect/>
        </a:stretch>
      </xdr:blipFill>
      <xdr:spPr>
        <a:xfrm>
          <a:off x="552450" y="104775"/>
          <a:ext cx="2390775" cy="1200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G25"/>
  <sheetViews>
    <sheetView workbookViewId="0" topLeftCell="A1">
      <selection activeCell="D9" sqref="D9"/>
    </sheetView>
  </sheetViews>
  <sheetFormatPr defaultColWidth="11.421875" defaultRowHeight="12.75"/>
  <cols>
    <col min="1" max="1" width="6.421875" style="0" customWidth="1"/>
    <col min="2" max="2" width="45.8515625" style="0" customWidth="1"/>
    <col min="4" max="4" width="19.57421875" style="0" customWidth="1"/>
    <col min="5" max="5" width="23.28125" style="0" customWidth="1"/>
    <col min="6" max="6" width="26.8515625" style="0" customWidth="1"/>
  </cols>
  <sheetData>
    <row r="1" spans="1:7" ht="12.75">
      <c r="A1" s="1"/>
      <c r="B1" s="1"/>
      <c r="C1" s="1"/>
      <c r="D1" s="1"/>
      <c r="E1" s="1"/>
      <c r="F1" s="1"/>
      <c r="G1" s="1"/>
    </row>
    <row r="2" spans="1:7" ht="60.75" customHeight="1">
      <c r="A2" s="1"/>
      <c r="B2" s="1"/>
      <c r="C2" s="2" t="s">
        <v>0</v>
      </c>
      <c r="D2" s="2"/>
      <c r="E2" s="2"/>
      <c r="F2" s="2"/>
      <c r="G2" s="1"/>
    </row>
    <row r="3" spans="1:7" ht="9.75" customHeight="1">
      <c r="A3" s="1"/>
      <c r="B3" s="1"/>
      <c r="C3" s="1"/>
      <c r="D3" s="1"/>
      <c r="E3" s="1"/>
      <c r="F3" s="1"/>
      <c r="G3" s="1"/>
    </row>
    <row r="4" spans="1:7" ht="57" customHeight="1">
      <c r="A4" s="1"/>
      <c r="B4" s="1"/>
      <c r="C4" s="3" t="s">
        <v>1</v>
      </c>
      <c r="D4" s="3"/>
      <c r="E4" s="3"/>
      <c r="F4" s="3"/>
      <c r="G4" s="1"/>
    </row>
    <row r="5" spans="1:7" ht="8.25" customHeight="1">
      <c r="A5" s="1"/>
      <c r="B5" s="1"/>
      <c r="C5" s="1"/>
      <c r="D5" s="4"/>
      <c r="E5" s="4"/>
      <c r="F5" s="4"/>
      <c r="G5" s="1"/>
    </row>
    <row r="6" spans="1:7" ht="30" customHeight="1">
      <c r="A6" s="1"/>
      <c r="B6" s="5" t="s">
        <v>2</v>
      </c>
      <c r="C6" s="5"/>
      <c r="D6" s="5"/>
      <c r="E6" s="5"/>
      <c r="F6" s="5"/>
      <c r="G6" s="1"/>
    </row>
    <row r="7" spans="1:7" ht="30" customHeight="1">
      <c r="A7" s="1"/>
      <c r="B7" s="6" t="s">
        <v>3</v>
      </c>
      <c r="C7" s="6"/>
      <c r="D7" s="6"/>
      <c r="E7" s="6"/>
      <c r="F7" s="6"/>
      <c r="G7" s="1"/>
    </row>
    <row r="8" spans="1:7" ht="12.75">
      <c r="A8" s="1"/>
      <c r="B8" s="1"/>
      <c r="C8" s="1"/>
      <c r="D8" s="4"/>
      <c r="E8" s="4"/>
      <c r="F8" s="4"/>
      <c r="G8" s="1"/>
    </row>
    <row r="9" spans="1:7" ht="15.75">
      <c r="A9" s="1"/>
      <c r="B9" s="7" t="s">
        <v>4</v>
      </c>
      <c r="C9" s="8"/>
      <c r="D9" s="9"/>
      <c r="E9" s="10"/>
      <c r="F9" s="10"/>
      <c r="G9" s="1"/>
    </row>
    <row r="10" spans="1:7" ht="15.75">
      <c r="A10" s="1"/>
      <c r="B10" s="1"/>
      <c r="C10" s="1"/>
      <c r="D10" s="11"/>
      <c r="E10" s="10"/>
      <c r="F10" s="10"/>
      <c r="G10" s="1"/>
    </row>
    <row r="11" spans="1:7" ht="15.75">
      <c r="A11" s="1"/>
      <c r="B11" s="7" t="s">
        <v>5</v>
      </c>
      <c r="C11" s="8"/>
      <c r="D11" s="9"/>
      <c r="E11" s="10"/>
      <c r="F11" s="10"/>
      <c r="G11" s="1"/>
    </row>
    <row r="12" spans="1:7" ht="15.75">
      <c r="A12" s="12"/>
      <c r="B12" s="12"/>
      <c r="C12" s="12"/>
      <c r="D12" s="13"/>
      <c r="E12" s="14"/>
      <c r="F12" s="14"/>
      <c r="G12" s="12"/>
    </row>
    <row r="13" spans="1:7" ht="12.75">
      <c r="A13" s="12"/>
      <c r="B13" s="15" t="str">
        <f>IF((F21&gt;0),"Vous percevez la GIPA","Vous ne percevez pas la GIPA")</f>
        <v>Vous ne percevez pas la GIPA</v>
      </c>
      <c r="C13" s="16"/>
      <c r="D13" s="17">
        <f>IF((F21&gt;0),F21,0)</f>
        <v>0</v>
      </c>
      <c r="E13" s="12"/>
      <c r="F13" s="12"/>
      <c r="G13" s="12"/>
    </row>
    <row r="14" spans="1:7" ht="12.75">
      <c r="A14" s="12"/>
      <c r="B14" s="12"/>
      <c r="C14" s="12"/>
      <c r="D14" s="12"/>
      <c r="E14" s="12"/>
      <c r="F14" s="12"/>
      <c r="G14" s="12"/>
    </row>
    <row r="15" spans="1:7" ht="12.75">
      <c r="A15" s="12"/>
      <c r="B15" s="18" t="s">
        <v>6</v>
      </c>
      <c r="C15" s="18"/>
      <c r="D15" s="19" t="s">
        <v>7</v>
      </c>
      <c r="E15" s="19" t="s">
        <v>8</v>
      </c>
      <c r="F15" s="19" t="s">
        <v>9</v>
      </c>
      <c r="G15" s="12"/>
    </row>
    <row r="16" spans="1:7" ht="12.75">
      <c r="A16" s="12"/>
      <c r="B16" s="20"/>
      <c r="C16" s="20"/>
      <c r="D16" s="21"/>
      <c r="E16" s="21"/>
      <c r="F16" s="21"/>
      <c r="G16" s="12"/>
    </row>
    <row r="17" spans="1:7" ht="12.75">
      <c r="A17" s="12"/>
      <c r="B17" s="22" t="s">
        <v>10</v>
      </c>
      <c r="C17" s="22"/>
      <c r="D17" s="23">
        <f>D9*4.49829166666667</f>
        <v>0</v>
      </c>
      <c r="E17" s="24">
        <f>D17*12</f>
        <v>0</v>
      </c>
      <c r="F17" s="25">
        <f>E17*(1+D20)</f>
        <v>0</v>
      </c>
      <c r="G17" s="12"/>
    </row>
    <row r="18" spans="1:7" ht="12.75">
      <c r="A18" s="12"/>
      <c r="B18" s="20"/>
      <c r="C18" s="20"/>
      <c r="D18" s="26"/>
      <c r="E18" s="26"/>
      <c r="F18" s="27"/>
      <c r="G18" s="12"/>
    </row>
    <row r="19" spans="1:7" ht="12.75">
      <c r="A19" s="12"/>
      <c r="B19" s="22" t="s">
        <v>11</v>
      </c>
      <c r="C19" s="22"/>
      <c r="D19" s="23">
        <f>D11*4.63029166666667</f>
        <v>0</v>
      </c>
      <c r="E19" s="28">
        <f>D19*12</f>
        <v>0</v>
      </c>
      <c r="F19" s="29"/>
      <c r="G19" s="12"/>
    </row>
    <row r="20" spans="1:7" ht="12.75">
      <c r="A20" s="12"/>
      <c r="B20" s="20" t="s">
        <v>12</v>
      </c>
      <c r="C20" s="20"/>
      <c r="D20" s="30">
        <v>0.059000000000000004</v>
      </c>
      <c r="E20" s="31"/>
      <c r="F20" s="31"/>
      <c r="G20" s="12"/>
    </row>
    <row r="21" spans="1:7" ht="12.75">
      <c r="A21" s="12"/>
      <c r="B21" s="32" t="s">
        <v>13</v>
      </c>
      <c r="C21" s="33"/>
      <c r="D21" s="33"/>
      <c r="E21" s="34"/>
      <c r="F21" s="35">
        <f>F17-E19</f>
        <v>0</v>
      </c>
      <c r="G21" s="12"/>
    </row>
    <row r="22" spans="1:7" ht="12.75">
      <c r="A22" s="12"/>
      <c r="B22" s="12"/>
      <c r="C22" s="12"/>
      <c r="D22" s="12"/>
      <c r="E22" s="12"/>
      <c r="F22" s="12"/>
      <c r="G22" s="12"/>
    </row>
    <row r="23" spans="1:7" ht="12.75">
      <c r="A23" s="12"/>
      <c r="B23" s="36" t="s">
        <v>14</v>
      </c>
      <c r="C23" s="36"/>
      <c r="D23" s="36"/>
      <c r="E23" s="36"/>
      <c r="F23" s="36"/>
      <c r="G23" s="12"/>
    </row>
    <row r="24" spans="1:7" ht="12.75">
      <c r="A24" s="12"/>
      <c r="B24" s="12"/>
      <c r="C24" s="12"/>
      <c r="D24" s="12"/>
      <c r="E24" s="12"/>
      <c r="F24" s="12"/>
      <c r="G24" s="12"/>
    </row>
    <row r="25" spans="1:7" ht="12.75">
      <c r="A25" s="12"/>
      <c r="B25" s="12"/>
      <c r="C25" s="12"/>
      <c r="D25" s="12"/>
      <c r="E25" s="12"/>
      <c r="F25" s="12"/>
      <c r="G25" s="12"/>
    </row>
  </sheetData>
  <sheetProtection sheet="1"/>
  <mergeCells count="8">
    <mergeCell ref="C2:F2"/>
    <mergeCell ref="C4:F4"/>
    <mergeCell ref="B6:F6"/>
    <mergeCell ref="B7:F7"/>
    <mergeCell ref="B15:C15"/>
    <mergeCell ref="B17:C17"/>
    <mergeCell ref="B19:C19"/>
    <mergeCell ref="B23:F23"/>
  </mergeCells>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G25"/>
  <sheetViews>
    <sheetView workbookViewId="0" topLeftCell="A1">
      <selection activeCell="D9" sqref="D9"/>
    </sheetView>
  </sheetViews>
  <sheetFormatPr defaultColWidth="11.421875" defaultRowHeight="12.75"/>
  <cols>
    <col min="1" max="1" width="6.421875" style="0" customWidth="1"/>
    <col min="2" max="2" width="45.8515625" style="0" customWidth="1"/>
    <col min="4" max="4" width="19.57421875" style="0" customWidth="1"/>
    <col min="5" max="5" width="23.28125" style="0" customWidth="1"/>
    <col min="6" max="6" width="26.8515625" style="0" customWidth="1"/>
  </cols>
  <sheetData>
    <row r="1" spans="1:7" ht="12.75">
      <c r="A1" s="1"/>
      <c r="B1" s="1"/>
      <c r="C1" s="1"/>
      <c r="D1" s="1"/>
      <c r="E1" s="1"/>
      <c r="F1" s="1"/>
      <c r="G1" s="1"/>
    </row>
    <row r="2" spans="1:7" ht="60.75" customHeight="1">
      <c r="A2" s="1"/>
      <c r="B2" s="1"/>
      <c r="C2" s="2" t="s">
        <v>15</v>
      </c>
      <c r="D2" s="2"/>
      <c r="E2" s="2"/>
      <c r="F2" s="2"/>
      <c r="G2" s="1"/>
    </row>
    <row r="3" spans="1:7" ht="9.75" customHeight="1">
      <c r="A3" s="1"/>
      <c r="B3" s="1"/>
      <c r="C3" s="1"/>
      <c r="D3" s="1"/>
      <c r="E3" s="1"/>
      <c r="F3" s="1"/>
      <c r="G3" s="1"/>
    </row>
    <row r="4" spans="1:7" ht="57" customHeight="1">
      <c r="A4" s="1"/>
      <c r="B4" s="1"/>
      <c r="C4" s="3" t="s">
        <v>16</v>
      </c>
      <c r="D4" s="3"/>
      <c r="E4" s="3"/>
      <c r="F4" s="3"/>
      <c r="G4" s="1"/>
    </row>
    <row r="5" spans="1:7" ht="8.25" customHeight="1">
      <c r="A5" s="1"/>
      <c r="B5" s="1"/>
      <c r="C5" s="1"/>
      <c r="D5" s="4"/>
      <c r="E5" s="4"/>
      <c r="F5" s="4"/>
      <c r="G5" s="1"/>
    </row>
    <row r="6" spans="1:7" ht="30" customHeight="1">
      <c r="A6" s="1"/>
      <c r="B6" s="5" t="s">
        <v>17</v>
      </c>
      <c r="C6" s="5"/>
      <c r="D6" s="5"/>
      <c r="E6" s="5"/>
      <c r="F6" s="5"/>
      <c r="G6" s="1"/>
    </row>
    <row r="7" spans="1:7" ht="30" customHeight="1">
      <c r="A7" s="1"/>
      <c r="B7" s="6" t="s">
        <v>3</v>
      </c>
      <c r="C7" s="6"/>
      <c r="D7" s="6"/>
      <c r="E7" s="6"/>
      <c r="F7" s="6"/>
      <c r="G7" s="1"/>
    </row>
    <row r="8" spans="1:7" ht="12.75">
      <c r="A8" s="1"/>
      <c r="B8" s="1"/>
      <c r="C8" s="1"/>
      <c r="D8" s="4"/>
      <c r="E8" s="4"/>
      <c r="F8" s="4"/>
      <c r="G8" s="1"/>
    </row>
    <row r="9" spans="1:7" ht="15.75">
      <c r="A9" s="1"/>
      <c r="B9" s="7" t="s">
        <v>18</v>
      </c>
      <c r="C9" s="8"/>
      <c r="D9" s="9"/>
      <c r="E9" s="10"/>
      <c r="F9" s="10"/>
      <c r="G9" s="1"/>
    </row>
    <row r="10" spans="1:7" ht="15.75">
      <c r="A10" s="1"/>
      <c r="B10" s="1"/>
      <c r="C10" s="1"/>
      <c r="D10" s="11"/>
      <c r="E10" s="10"/>
      <c r="F10" s="10"/>
      <c r="G10" s="1"/>
    </row>
    <row r="11" spans="1:7" ht="15.75">
      <c r="A11" s="1"/>
      <c r="B11" s="7" t="s">
        <v>19</v>
      </c>
      <c r="C11" s="8"/>
      <c r="D11" s="9"/>
      <c r="E11" s="10"/>
      <c r="F11" s="10"/>
      <c r="G11" s="1"/>
    </row>
    <row r="12" spans="1:7" ht="15.75">
      <c r="A12" s="12"/>
      <c r="B12" s="12"/>
      <c r="C12" s="12"/>
      <c r="D12" s="13"/>
      <c r="E12" s="14"/>
      <c r="F12" s="14"/>
      <c r="G12" s="12"/>
    </row>
    <row r="13" spans="1:7" ht="12.75">
      <c r="A13" s="12"/>
      <c r="B13" s="15" t="str">
        <f>IF((F21&gt;0),"Vous percevez la GIPA","Vous ne percevez pas la GIPA")</f>
        <v>Vous ne percevez pas la GIPA</v>
      </c>
      <c r="C13" s="16"/>
      <c r="D13" s="17">
        <f>IF((F21&gt;0),F21,0)</f>
        <v>0</v>
      </c>
      <c r="E13" s="12"/>
      <c r="F13" s="12"/>
      <c r="G13" s="12"/>
    </row>
    <row r="14" spans="1:7" ht="12.75">
      <c r="A14" s="12"/>
      <c r="B14" s="12"/>
      <c r="C14" s="12"/>
      <c r="D14" s="12"/>
      <c r="E14" s="12"/>
      <c r="F14" s="12"/>
      <c r="G14" s="12"/>
    </row>
    <row r="15" spans="1:7" ht="12.75">
      <c r="A15" s="12"/>
      <c r="B15" s="18" t="s">
        <v>6</v>
      </c>
      <c r="C15" s="18"/>
      <c r="D15" s="19" t="s">
        <v>7</v>
      </c>
      <c r="E15" s="19" t="s">
        <v>8</v>
      </c>
      <c r="F15" s="19" t="s">
        <v>20</v>
      </c>
      <c r="G15" s="12"/>
    </row>
    <row r="16" spans="1:7" ht="12.75">
      <c r="A16" s="12"/>
      <c r="B16" s="20"/>
      <c r="C16" s="20"/>
      <c r="D16" s="21"/>
      <c r="E16" s="21"/>
      <c r="F16" s="21"/>
      <c r="G16" s="12"/>
    </row>
    <row r="17" spans="1:7" ht="12.75">
      <c r="A17" s="12"/>
      <c r="B17" s="22" t="s">
        <v>21</v>
      </c>
      <c r="C17" s="22"/>
      <c r="D17" s="23">
        <f>D9*4.531275</f>
        <v>0</v>
      </c>
      <c r="E17" s="24">
        <f>D17*12</f>
        <v>0</v>
      </c>
      <c r="F17" s="25">
        <f>E17*(1+D20)</f>
        <v>0</v>
      </c>
      <c r="G17" s="12"/>
    </row>
    <row r="18" spans="1:7" ht="12.75">
      <c r="A18" s="12"/>
      <c r="B18" s="20"/>
      <c r="C18" s="20"/>
      <c r="D18" s="26"/>
      <c r="E18" s="26"/>
      <c r="F18" s="27"/>
      <c r="G18" s="12"/>
    </row>
    <row r="19" spans="1:7" ht="12.75">
      <c r="A19" s="12"/>
      <c r="B19" s="22" t="s">
        <v>22</v>
      </c>
      <c r="C19" s="22"/>
      <c r="D19" s="23">
        <f>D11*4.63029166666667</f>
        <v>0</v>
      </c>
      <c r="E19" s="28">
        <f>D19*12</f>
        <v>0</v>
      </c>
      <c r="F19" s="29"/>
      <c r="G19" s="12"/>
    </row>
    <row r="20" spans="1:7" ht="12.75">
      <c r="A20" s="12"/>
      <c r="B20" s="20" t="s">
        <v>12</v>
      </c>
      <c r="C20" s="20"/>
      <c r="D20" s="30">
        <v>0.065</v>
      </c>
      <c r="E20" s="31"/>
      <c r="F20" s="31"/>
      <c r="G20" s="12"/>
    </row>
    <row r="21" spans="1:7" ht="12.75">
      <c r="A21" s="12"/>
      <c r="B21" s="32" t="s">
        <v>23</v>
      </c>
      <c r="C21" s="33"/>
      <c r="D21" s="33"/>
      <c r="E21" s="34"/>
      <c r="F21" s="35">
        <f>F17-E19</f>
        <v>0</v>
      </c>
      <c r="G21" s="12"/>
    </row>
    <row r="22" spans="1:7" ht="12.75">
      <c r="A22" s="12"/>
      <c r="B22" s="12"/>
      <c r="C22" s="12"/>
      <c r="D22" s="12"/>
      <c r="E22" s="12"/>
      <c r="F22" s="12"/>
      <c r="G22" s="12"/>
    </row>
    <row r="23" spans="1:7" ht="12.75">
      <c r="A23" s="12"/>
      <c r="B23" s="36" t="s">
        <v>24</v>
      </c>
      <c r="C23" s="36"/>
      <c r="D23" s="36"/>
      <c r="E23" s="36"/>
      <c r="F23" s="36"/>
      <c r="G23" s="12"/>
    </row>
    <row r="24" spans="1:7" ht="12.75">
      <c r="A24" s="12"/>
      <c r="B24" s="12"/>
      <c r="C24" s="12"/>
      <c r="D24" s="12"/>
      <c r="E24" s="12"/>
      <c r="F24" s="12"/>
      <c r="G24" s="12"/>
    </row>
    <row r="25" spans="1:7" ht="12.75">
      <c r="A25" s="12"/>
      <c r="B25" s="12"/>
      <c r="C25" s="12"/>
      <c r="D25" s="12"/>
      <c r="E25" s="12"/>
      <c r="F25" s="12"/>
      <c r="G25" s="12"/>
    </row>
  </sheetData>
  <sheetProtection sheet="1"/>
  <mergeCells count="8">
    <mergeCell ref="C2:F2"/>
    <mergeCell ref="C4:F4"/>
    <mergeCell ref="B6:F6"/>
    <mergeCell ref="B7:F7"/>
    <mergeCell ref="B15:C15"/>
    <mergeCell ref="B17:C17"/>
    <mergeCell ref="B19:C19"/>
    <mergeCell ref="B23:F23"/>
  </mergeCells>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G25"/>
  <sheetViews>
    <sheetView workbookViewId="0" topLeftCell="A4">
      <selection activeCell="E9" sqref="E9"/>
    </sheetView>
  </sheetViews>
  <sheetFormatPr defaultColWidth="11.421875" defaultRowHeight="12.75"/>
  <cols>
    <col min="1" max="1" width="6.421875" style="0" customWidth="1"/>
    <col min="2" max="2" width="45.8515625" style="0" customWidth="1"/>
    <col min="4" max="4" width="19.57421875" style="0" customWidth="1"/>
    <col min="5" max="5" width="23.28125" style="0" customWidth="1"/>
    <col min="6" max="6" width="26.8515625" style="0" customWidth="1"/>
  </cols>
  <sheetData>
    <row r="1" spans="1:7" ht="12.75">
      <c r="A1" s="1"/>
      <c r="B1" s="1"/>
      <c r="C1" s="1"/>
      <c r="D1" s="1"/>
      <c r="E1" s="1"/>
      <c r="F1" s="1"/>
      <c r="G1" s="1"/>
    </row>
    <row r="2" spans="1:7" ht="60.75" customHeight="1">
      <c r="A2" s="1"/>
      <c r="B2" s="1"/>
      <c r="C2" s="2" t="s">
        <v>25</v>
      </c>
      <c r="D2" s="2"/>
      <c r="E2" s="2"/>
      <c r="F2" s="2"/>
      <c r="G2" s="1"/>
    </row>
    <row r="3" spans="1:7" ht="9.75" customHeight="1">
      <c r="A3" s="1"/>
      <c r="B3" s="1"/>
      <c r="C3" s="1"/>
      <c r="D3" s="1"/>
      <c r="E3" s="1"/>
      <c r="F3" s="1"/>
      <c r="G3" s="1"/>
    </row>
    <row r="4" spans="1:7" ht="57" customHeight="1">
      <c r="A4" s="1"/>
      <c r="B4" s="1"/>
      <c r="C4" s="3" t="s">
        <v>26</v>
      </c>
      <c r="D4" s="3"/>
      <c r="E4" s="3"/>
      <c r="F4" s="3"/>
      <c r="G4" s="1"/>
    </row>
    <row r="5" spans="1:7" ht="8.25" customHeight="1">
      <c r="A5" s="1"/>
      <c r="B5" s="1"/>
      <c r="C5" s="1"/>
      <c r="D5" s="4"/>
      <c r="E5" s="4"/>
      <c r="F5" s="4"/>
      <c r="G5" s="1"/>
    </row>
    <row r="6" spans="1:7" ht="30" customHeight="1">
      <c r="A6" s="1"/>
      <c r="B6" s="5" t="s">
        <v>27</v>
      </c>
      <c r="C6" s="5"/>
      <c r="D6" s="5"/>
      <c r="E6" s="5"/>
      <c r="F6" s="5"/>
      <c r="G6" s="1"/>
    </row>
    <row r="7" spans="1:7" ht="30" customHeight="1">
      <c r="A7" s="1"/>
      <c r="B7" s="6" t="s">
        <v>3</v>
      </c>
      <c r="C7" s="6"/>
      <c r="D7" s="6"/>
      <c r="E7" s="6"/>
      <c r="F7" s="6"/>
      <c r="G7" s="1"/>
    </row>
    <row r="8" spans="1:7" ht="12.75">
      <c r="A8" s="1"/>
      <c r="B8" s="1"/>
      <c r="C8" s="1"/>
      <c r="D8" s="4"/>
      <c r="E8" s="4"/>
      <c r="F8" s="4"/>
      <c r="G8" s="1"/>
    </row>
    <row r="9" spans="1:7" ht="15.75">
      <c r="A9" s="1"/>
      <c r="B9" s="7" t="s">
        <v>28</v>
      </c>
      <c r="C9" s="8"/>
      <c r="D9" s="9"/>
      <c r="E9" s="10"/>
      <c r="F9" s="10"/>
      <c r="G9" s="1"/>
    </row>
    <row r="10" spans="1:7" ht="15.75">
      <c r="A10" s="1"/>
      <c r="B10" s="1"/>
      <c r="C10" s="1"/>
      <c r="D10" s="11"/>
      <c r="E10" s="10"/>
      <c r="F10" s="10"/>
      <c r="G10" s="1"/>
    </row>
    <row r="11" spans="1:7" ht="15.75">
      <c r="A11" s="1"/>
      <c r="B11" s="7" t="s">
        <v>29</v>
      </c>
      <c r="C11" s="8"/>
      <c r="D11" s="9"/>
      <c r="E11" s="10"/>
      <c r="F11" s="10"/>
      <c r="G11" s="1"/>
    </row>
    <row r="12" spans="1:7" ht="15.75">
      <c r="A12" s="12"/>
      <c r="B12" s="12"/>
      <c r="C12" s="12"/>
      <c r="D12" s="13"/>
      <c r="E12" s="14"/>
      <c r="F12" s="14"/>
      <c r="G12" s="12"/>
    </row>
    <row r="13" spans="1:7" ht="12.75">
      <c r="A13" s="12"/>
      <c r="B13" s="15" t="str">
        <f>IF((F21&gt;0),"Vous percevez la GIPA","Vous ne percevez pas la GIPA")</f>
        <v>Vous ne percevez pas la GIPA</v>
      </c>
      <c r="C13" s="16"/>
      <c r="D13" s="17">
        <f>IF((F21&gt;0),F21,0)</f>
        <v>0</v>
      </c>
      <c r="E13" s="12"/>
      <c r="F13" s="12"/>
      <c r="G13" s="12"/>
    </row>
    <row r="14" spans="1:7" ht="12.75">
      <c r="A14" s="12"/>
      <c r="B14" s="12"/>
      <c r="C14" s="12"/>
      <c r="D14" s="12"/>
      <c r="E14" s="12"/>
      <c r="F14" s="12"/>
      <c r="G14" s="12"/>
    </row>
    <row r="15" spans="1:7" ht="12.75">
      <c r="A15" s="12"/>
      <c r="B15" s="18" t="s">
        <v>6</v>
      </c>
      <c r="C15" s="18"/>
      <c r="D15" s="19" t="s">
        <v>7</v>
      </c>
      <c r="E15" s="19" t="s">
        <v>8</v>
      </c>
      <c r="F15" s="19" t="s">
        <v>30</v>
      </c>
      <c r="G15" s="12"/>
    </row>
    <row r="16" spans="1:7" ht="12.75">
      <c r="A16" s="12"/>
      <c r="B16" s="20"/>
      <c r="C16" s="20"/>
      <c r="D16" s="21"/>
      <c r="E16" s="21"/>
      <c r="F16" s="21"/>
      <c r="G16" s="12"/>
    </row>
    <row r="17" spans="1:7" ht="12.75">
      <c r="A17" s="12"/>
      <c r="B17" s="22" t="s">
        <v>31</v>
      </c>
      <c r="C17" s="22"/>
      <c r="D17" s="23">
        <f>D9*4.556589583</f>
        <v>0</v>
      </c>
      <c r="E17" s="24">
        <f>D17*12</f>
        <v>0</v>
      </c>
      <c r="F17" s="25">
        <f>E17*(1+D20)</f>
        <v>0</v>
      </c>
      <c r="G17" s="12"/>
    </row>
    <row r="18" spans="1:7" ht="12.75">
      <c r="A18" s="12"/>
      <c r="B18" s="20"/>
      <c r="C18" s="20"/>
      <c r="D18" s="26"/>
      <c r="E18" s="26"/>
      <c r="F18" s="27"/>
      <c r="G18" s="12"/>
    </row>
    <row r="19" spans="1:7" ht="12.75">
      <c r="A19" s="12"/>
      <c r="B19" s="22" t="s">
        <v>32</v>
      </c>
      <c r="C19" s="22"/>
      <c r="D19" s="23">
        <f>D11*4.63029166666667</f>
        <v>0</v>
      </c>
      <c r="E19" s="28">
        <f>D19*12</f>
        <v>0</v>
      </c>
      <c r="F19" s="29"/>
      <c r="G19" s="12"/>
    </row>
    <row r="20" spans="1:7" ht="12.75">
      <c r="A20" s="12"/>
      <c r="B20" s="20" t="s">
        <v>12</v>
      </c>
      <c r="C20" s="20"/>
      <c r="D20" s="37">
        <v>0.055</v>
      </c>
      <c r="E20" s="31"/>
      <c r="F20" s="31"/>
      <c r="G20" s="12"/>
    </row>
    <row r="21" spans="1:7" ht="12.75">
      <c r="A21" s="12"/>
      <c r="B21" s="32" t="s">
        <v>33</v>
      </c>
      <c r="C21" s="33"/>
      <c r="D21" s="33"/>
      <c r="E21" s="34"/>
      <c r="F21" s="35">
        <f>F17-E19</f>
        <v>0</v>
      </c>
      <c r="G21" s="12"/>
    </row>
    <row r="22" spans="1:7" ht="12.75">
      <c r="A22" s="12"/>
      <c r="B22" s="12"/>
      <c r="C22" s="12"/>
      <c r="D22" s="12"/>
      <c r="E22" s="12"/>
      <c r="F22" s="12"/>
      <c r="G22" s="12"/>
    </row>
    <row r="23" spans="1:7" ht="12.75">
      <c r="A23" s="12"/>
      <c r="B23" s="36" t="s">
        <v>34</v>
      </c>
      <c r="C23" s="36"/>
      <c r="D23" s="36"/>
      <c r="E23" s="36"/>
      <c r="F23" s="36"/>
      <c r="G23" s="12"/>
    </row>
    <row r="24" spans="1:7" ht="12.75">
      <c r="A24" s="12"/>
      <c r="B24" s="12"/>
      <c r="C24" s="12"/>
      <c r="D24" s="12"/>
      <c r="E24" s="12"/>
      <c r="F24" s="12"/>
      <c r="G24" s="12"/>
    </row>
    <row r="25" spans="1:7" ht="12.75">
      <c r="A25" s="12"/>
      <c r="B25" s="12"/>
      <c r="C25" s="12"/>
      <c r="D25" s="12"/>
      <c r="E25" s="12"/>
      <c r="F25" s="12"/>
      <c r="G25" s="12"/>
    </row>
  </sheetData>
  <sheetProtection sheet="1"/>
  <mergeCells count="8">
    <mergeCell ref="C2:F2"/>
    <mergeCell ref="C4:F4"/>
    <mergeCell ref="B6:F6"/>
    <mergeCell ref="B7:F7"/>
    <mergeCell ref="B15:C15"/>
    <mergeCell ref="B17:C17"/>
    <mergeCell ref="B19:C19"/>
    <mergeCell ref="B23:F23"/>
  </mergeCells>
  <printOptions/>
  <pageMargins left="0.7479166666666667" right="0.7479166666666667" top="0.9840277777777777" bottom="0.9840277777777777" header="0.5118055555555555" footer="0.5118055555555555"/>
  <pageSetup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G25"/>
  <sheetViews>
    <sheetView workbookViewId="0" topLeftCell="A4">
      <selection activeCell="F17" sqref="F17"/>
    </sheetView>
  </sheetViews>
  <sheetFormatPr defaultColWidth="11.421875" defaultRowHeight="12.75"/>
  <cols>
    <col min="1" max="1" width="6.421875" style="0" customWidth="1"/>
    <col min="2" max="2" width="45.8515625" style="0" customWidth="1"/>
    <col min="4" max="4" width="19.57421875" style="0" customWidth="1"/>
    <col min="5" max="5" width="23.28125" style="0" customWidth="1"/>
    <col min="6" max="6" width="26.8515625" style="0" customWidth="1"/>
  </cols>
  <sheetData>
    <row r="1" spans="1:7" ht="12.75">
      <c r="A1" s="1"/>
      <c r="B1" s="1"/>
      <c r="C1" s="1"/>
      <c r="D1" s="1"/>
      <c r="E1" s="1"/>
      <c r="F1" s="1"/>
      <c r="G1" s="1"/>
    </row>
    <row r="2" spans="1:7" ht="60.75" customHeight="1">
      <c r="A2" s="1"/>
      <c r="B2" s="1"/>
      <c r="C2" s="2" t="s">
        <v>35</v>
      </c>
      <c r="D2" s="2"/>
      <c r="E2" s="2"/>
      <c r="F2" s="2"/>
      <c r="G2" s="1"/>
    </row>
    <row r="3" spans="1:7" ht="9.75" customHeight="1">
      <c r="A3" s="1"/>
      <c r="B3" s="1"/>
      <c r="C3" s="1"/>
      <c r="D3" s="1"/>
      <c r="E3" s="1"/>
      <c r="F3" s="1"/>
      <c r="G3" s="1"/>
    </row>
    <row r="4" spans="1:7" ht="57" customHeight="1">
      <c r="A4" s="1"/>
      <c r="B4" s="1"/>
      <c r="C4" s="3" t="s">
        <v>36</v>
      </c>
      <c r="D4" s="3"/>
      <c r="E4" s="3"/>
      <c r="F4" s="3"/>
      <c r="G4" s="1"/>
    </row>
    <row r="5" spans="1:7" ht="8.25" customHeight="1">
      <c r="A5" s="1"/>
      <c r="B5" s="1"/>
      <c r="C5" s="1"/>
      <c r="D5" s="4"/>
      <c r="E5" s="4"/>
      <c r="F5" s="4"/>
      <c r="G5" s="1"/>
    </row>
    <row r="6" spans="1:7" ht="30" customHeight="1">
      <c r="A6" s="1"/>
      <c r="B6" s="5" t="s">
        <v>37</v>
      </c>
      <c r="C6" s="5"/>
      <c r="D6" s="5"/>
      <c r="E6" s="5"/>
      <c r="F6" s="5"/>
      <c r="G6" s="1"/>
    </row>
    <row r="7" spans="1:7" ht="30" customHeight="1">
      <c r="A7" s="1"/>
      <c r="B7" s="6" t="s">
        <v>3</v>
      </c>
      <c r="C7" s="6"/>
      <c r="D7" s="6"/>
      <c r="E7" s="6"/>
      <c r="F7" s="6"/>
      <c r="G7" s="1"/>
    </row>
    <row r="8" spans="1:7" ht="12.75">
      <c r="A8" s="1"/>
      <c r="B8" s="1"/>
      <c r="C8" s="1"/>
      <c r="D8" s="4"/>
      <c r="E8" s="4"/>
      <c r="F8" s="4"/>
      <c r="G8" s="1"/>
    </row>
    <row r="9" spans="1:7" ht="12.75">
      <c r="A9" s="1"/>
      <c r="B9" s="7" t="s">
        <v>38</v>
      </c>
      <c r="C9" s="8"/>
      <c r="D9" s="9">
        <v>308</v>
      </c>
      <c r="E9" s="10"/>
      <c r="F9" s="10"/>
      <c r="G9" s="1"/>
    </row>
    <row r="10" spans="1:7" ht="12.75">
      <c r="A10" s="1"/>
      <c r="B10" s="1"/>
      <c r="C10" s="1"/>
      <c r="D10" s="11"/>
      <c r="E10" s="10"/>
      <c r="F10" s="10"/>
      <c r="G10" s="1"/>
    </row>
    <row r="11" spans="1:7" ht="12.75">
      <c r="A11" s="1"/>
      <c r="B11" s="7" t="s">
        <v>39</v>
      </c>
      <c r="C11" s="8"/>
      <c r="D11" s="9">
        <v>315</v>
      </c>
      <c r="E11" s="10"/>
      <c r="F11" s="10"/>
      <c r="G11" s="1"/>
    </row>
    <row r="12" spans="1:7" ht="12.75">
      <c r="A12" s="12"/>
      <c r="B12" s="12"/>
      <c r="C12" s="12"/>
      <c r="D12" s="13"/>
      <c r="E12" s="14"/>
      <c r="F12" s="14"/>
      <c r="G12" s="12"/>
    </row>
    <row r="13" spans="1:7" ht="12.75">
      <c r="A13" s="12"/>
      <c r="B13" s="15" t="str">
        <f>IF((F21&gt;0),"Vous percevez la GIPA","Vous ne percevez pas la GIPA")</f>
        <v>Vous percevez la GIPA</v>
      </c>
      <c r="C13" s="16"/>
      <c r="D13" s="17">
        <f>IF((F21&gt;0),F21,0)</f>
        <v>513.2136324903695</v>
      </c>
      <c r="E13" s="12"/>
      <c r="F13" s="12"/>
      <c r="G13" s="12"/>
    </row>
    <row r="14" spans="1:7" ht="12.75">
      <c r="A14" s="12"/>
      <c r="B14" s="12"/>
      <c r="C14" s="12"/>
      <c r="D14" s="12"/>
      <c r="E14" s="12"/>
      <c r="F14" s="12"/>
      <c r="G14" s="12"/>
    </row>
    <row r="15" spans="1:7" ht="12.75">
      <c r="A15" s="12"/>
      <c r="B15" s="18" t="s">
        <v>6</v>
      </c>
      <c r="C15" s="18"/>
      <c r="D15" s="19" t="s">
        <v>7</v>
      </c>
      <c r="E15" s="19" t="s">
        <v>8</v>
      </c>
      <c r="F15" s="19" t="s">
        <v>40</v>
      </c>
      <c r="G15" s="12"/>
    </row>
    <row r="16" spans="1:7" ht="12.75">
      <c r="A16" s="12"/>
      <c r="B16" s="20"/>
      <c r="C16" s="20"/>
      <c r="D16" s="21"/>
      <c r="E16" s="21"/>
      <c r="F16" s="21"/>
      <c r="G16" s="12"/>
    </row>
    <row r="17" spans="1:7" ht="12.75">
      <c r="A17" s="12"/>
      <c r="B17" s="22" t="s">
        <v>41</v>
      </c>
      <c r="C17" s="22"/>
      <c r="D17" s="23">
        <f>D9*4.585495833</f>
        <v>1412.332716564</v>
      </c>
      <c r="E17" s="24">
        <f>D17*12</f>
        <v>16947.992598768</v>
      </c>
      <c r="F17" s="25">
        <f>E17*(1+D20)</f>
        <v>18015.716132490383</v>
      </c>
      <c r="G17" s="12"/>
    </row>
    <row r="18" spans="1:7" ht="12.75">
      <c r="A18" s="12"/>
      <c r="B18" s="20"/>
      <c r="C18" s="20"/>
      <c r="D18" s="26"/>
      <c r="E18" s="26"/>
      <c r="F18" s="27"/>
      <c r="G18" s="12"/>
    </row>
    <row r="19" spans="1:7" ht="12.75">
      <c r="A19" s="12"/>
      <c r="B19" s="22" t="s">
        <v>42</v>
      </c>
      <c r="C19" s="22"/>
      <c r="D19" s="23">
        <f>D11*4.63029166666667</f>
        <v>1458.541875000001</v>
      </c>
      <c r="E19" s="28">
        <f>D19*12</f>
        <v>17502.502500000013</v>
      </c>
      <c r="F19" s="29"/>
      <c r="G19" s="12"/>
    </row>
    <row r="20" spans="1:7" ht="12.75">
      <c r="A20" s="12"/>
      <c r="B20" s="20" t="s">
        <v>12</v>
      </c>
      <c r="C20" s="20"/>
      <c r="D20" s="37">
        <v>0.063</v>
      </c>
      <c r="E20" s="31"/>
      <c r="F20" s="31"/>
      <c r="G20" s="12"/>
    </row>
    <row r="21" spans="1:7" ht="12.75">
      <c r="A21" s="12"/>
      <c r="B21" s="32" t="s">
        <v>43</v>
      </c>
      <c r="C21" s="33"/>
      <c r="D21" s="33"/>
      <c r="E21" s="34"/>
      <c r="F21" s="35">
        <f>F17-E19</f>
        <v>513.2136324903695</v>
      </c>
      <c r="G21" s="12"/>
    </row>
    <row r="22" spans="1:7" ht="12.75">
      <c r="A22" s="12"/>
      <c r="B22" s="12"/>
      <c r="C22" s="12"/>
      <c r="D22" s="12"/>
      <c r="E22" s="12"/>
      <c r="F22" s="12"/>
      <c r="G22" s="12"/>
    </row>
    <row r="23" spans="1:7" ht="12.75">
      <c r="A23" s="12"/>
      <c r="B23" s="36" t="s">
        <v>44</v>
      </c>
      <c r="C23" s="36"/>
      <c r="D23" s="36"/>
      <c r="E23" s="36"/>
      <c r="F23" s="36"/>
      <c r="G23" s="12"/>
    </row>
    <row r="24" spans="1:7" ht="12.75">
      <c r="A24" s="12"/>
      <c r="B24" s="12"/>
      <c r="C24" s="12"/>
      <c r="D24" s="12"/>
      <c r="E24" s="12"/>
      <c r="F24" s="12"/>
      <c r="G24" s="12"/>
    </row>
    <row r="25" spans="1:7" ht="12.75">
      <c r="A25" s="12"/>
      <c r="B25" s="12"/>
      <c r="C25" s="12"/>
      <c r="D25" s="12"/>
      <c r="E25" s="12"/>
      <c r="F25" s="12"/>
      <c r="G25" s="12"/>
    </row>
  </sheetData>
  <sheetProtection sheet="1"/>
  <mergeCells count="8">
    <mergeCell ref="C2:F2"/>
    <mergeCell ref="C4:F4"/>
    <mergeCell ref="B6:F6"/>
    <mergeCell ref="B7:F7"/>
    <mergeCell ref="B15:C15"/>
    <mergeCell ref="B17:C17"/>
    <mergeCell ref="B19:C19"/>
    <mergeCell ref="B23:F23"/>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P26"/>
  <sheetViews>
    <sheetView workbookViewId="0" topLeftCell="A1">
      <selection activeCell="C4" sqref="C4"/>
    </sheetView>
  </sheetViews>
  <sheetFormatPr defaultColWidth="11.421875" defaultRowHeight="12.75"/>
  <cols>
    <col min="1" max="1" width="4.140625" style="0" customWidth="1"/>
    <col min="2" max="2" width="44.00390625" style="0" customWidth="1"/>
    <col min="3" max="3" width="15.28125" style="0" customWidth="1"/>
    <col min="4" max="4" width="14.8515625" style="0" customWidth="1"/>
    <col min="5" max="5" width="5.7109375" style="0" customWidth="1"/>
    <col min="6" max="6" width="20.421875" style="0" customWidth="1"/>
    <col min="7" max="7" width="23.28125" style="0" customWidth="1"/>
    <col min="8" max="8" width="3.57421875" style="0" customWidth="1"/>
  </cols>
  <sheetData>
    <row r="1" spans="1:8" ht="12.75">
      <c r="A1" s="1"/>
      <c r="B1" s="1"/>
      <c r="C1" s="1"/>
      <c r="D1" s="1"/>
      <c r="E1" s="1"/>
      <c r="F1" s="1"/>
      <c r="G1" s="1"/>
      <c r="H1" s="1"/>
    </row>
    <row r="2" spans="1:8" ht="30">
      <c r="A2" s="1"/>
      <c r="B2" s="1"/>
      <c r="C2" s="38" t="s">
        <v>45</v>
      </c>
      <c r="D2" s="38"/>
      <c r="E2" s="38"/>
      <c r="F2" s="38"/>
      <c r="G2" s="38"/>
      <c r="H2" s="1"/>
    </row>
    <row r="3" spans="1:8" ht="9.75" customHeight="1">
      <c r="A3" s="1"/>
      <c r="B3" s="1"/>
      <c r="C3" s="1"/>
      <c r="D3" s="1"/>
      <c r="E3" s="1"/>
      <c r="F3" s="1"/>
      <c r="G3" s="1"/>
      <c r="H3" s="1"/>
    </row>
    <row r="4" spans="1:8" ht="12.75" customHeight="1">
      <c r="A4" s="1"/>
      <c r="B4" s="1"/>
      <c r="C4" s="39" t="s">
        <v>46</v>
      </c>
      <c r="D4" s="39"/>
      <c r="E4" s="39"/>
      <c r="F4" s="39"/>
      <c r="G4" s="39"/>
      <c r="H4" s="1"/>
    </row>
    <row r="5" spans="1:8" ht="9" customHeight="1">
      <c r="A5" s="1"/>
      <c r="B5" s="1"/>
      <c r="C5" s="1"/>
      <c r="D5" s="4"/>
      <c r="E5" s="4"/>
      <c r="F5" s="4"/>
      <c r="G5" s="4"/>
      <c r="H5" s="1"/>
    </row>
    <row r="6" spans="1:8" ht="9" customHeight="1">
      <c r="A6" s="1"/>
      <c r="B6" s="1"/>
      <c r="C6" s="1"/>
      <c r="D6" s="4"/>
      <c r="E6" s="4"/>
      <c r="F6" s="4"/>
      <c r="G6" s="4"/>
      <c r="H6" s="1"/>
    </row>
    <row r="7" spans="1:8" ht="16.5" customHeight="1">
      <c r="A7" s="1"/>
      <c r="B7" s="40" t="s">
        <v>47</v>
      </c>
      <c r="C7" s="40"/>
      <c r="D7" s="40" t="s">
        <v>48</v>
      </c>
      <c r="E7" s="41" t="s">
        <v>49</v>
      </c>
      <c r="F7" s="40" t="s">
        <v>50</v>
      </c>
      <c r="G7" s="40"/>
      <c r="H7" s="1"/>
    </row>
    <row r="8" spans="1:8" ht="16.5" customHeight="1">
      <c r="A8" s="1"/>
      <c r="B8" s="12"/>
      <c r="C8" s="1"/>
      <c r="D8" s="13"/>
      <c r="E8" s="4"/>
      <c r="F8" s="42" t="s">
        <v>51</v>
      </c>
      <c r="G8" s="42" t="s">
        <v>52</v>
      </c>
      <c r="H8" s="1"/>
    </row>
    <row r="9" spans="1:8" ht="16.5" customHeight="1">
      <c r="A9" s="1"/>
      <c r="B9" s="43" t="s">
        <v>53</v>
      </c>
      <c r="C9" s="43"/>
      <c r="D9" s="44"/>
      <c r="E9" s="41" t="s">
        <v>49</v>
      </c>
      <c r="F9" s="45">
        <f>G9/12</f>
        <v>0</v>
      </c>
      <c r="G9" s="45">
        <f>D9*55.4253</f>
        <v>0</v>
      </c>
      <c r="H9" s="1"/>
    </row>
    <row r="10" spans="1:10" ht="16.5" customHeight="1">
      <c r="A10" s="1"/>
      <c r="B10" s="43" t="s">
        <v>54</v>
      </c>
      <c r="C10" s="43"/>
      <c r="D10" s="44"/>
      <c r="E10" s="41" t="s">
        <v>49</v>
      </c>
      <c r="F10" s="45">
        <f>G10/12</f>
        <v>0</v>
      </c>
      <c r="G10" s="45">
        <f>D10*55.5635</f>
        <v>0</v>
      </c>
      <c r="H10" s="1"/>
      <c r="J10" s="46"/>
    </row>
    <row r="11" spans="1:8" ht="14.25" customHeight="1">
      <c r="A11" s="12"/>
      <c r="B11" s="12"/>
      <c r="C11" s="12"/>
      <c r="D11" s="47" t="s">
        <v>55</v>
      </c>
      <c r="E11" s="13"/>
      <c r="F11" s="14"/>
      <c r="G11" s="14"/>
      <c r="H11" s="12"/>
    </row>
    <row r="12" spans="1:8" ht="16.5" customHeight="1">
      <c r="A12" s="12"/>
      <c r="B12" s="43" t="s">
        <v>56</v>
      </c>
      <c r="C12" s="43"/>
      <c r="D12" s="48">
        <f>D10-D9</f>
        <v>0</v>
      </c>
      <c r="E12" s="41" t="s">
        <v>49</v>
      </c>
      <c r="F12" s="49">
        <f>G12/12</f>
        <v>0</v>
      </c>
      <c r="G12" s="49">
        <f>D12*55.5635</f>
        <v>0</v>
      </c>
      <c r="H12" s="12"/>
    </row>
    <row r="13" spans="1:10" ht="16.5" customHeight="1">
      <c r="A13" s="12"/>
      <c r="B13" s="50" t="s">
        <v>57</v>
      </c>
      <c r="C13" s="50"/>
      <c r="D13" s="51" t="e">
        <f>((D10-D9)/D9)</f>
        <v>#DIV/0!</v>
      </c>
      <c r="E13" s="41" t="s">
        <v>49</v>
      </c>
      <c r="F13" s="52" t="s">
        <v>58</v>
      </c>
      <c r="G13" s="52"/>
      <c r="H13" s="12"/>
      <c r="J13" s="46"/>
    </row>
    <row r="14" spans="1:8" ht="16.5" customHeight="1">
      <c r="A14" s="12"/>
      <c r="B14" s="50" t="s">
        <v>59</v>
      </c>
      <c r="C14" s="50"/>
      <c r="D14" s="51">
        <v>0.0516</v>
      </c>
      <c r="E14" s="41" t="s">
        <v>49</v>
      </c>
      <c r="F14" s="53" t="e">
        <f>IF(D14&gt;D13,"Tu es éligible à la GIPA","Tu ne bénéficies pas de la GIPA")</f>
        <v>#DIV/0!</v>
      </c>
      <c r="G14" s="53"/>
      <c r="H14" s="12"/>
    </row>
    <row r="15" spans="1:8" ht="14.25" customHeight="1">
      <c r="A15" s="12"/>
      <c r="B15" s="12"/>
      <c r="C15" s="12"/>
      <c r="D15" s="47" t="s">
        <v>55</v>
      </c>
      <c r="E15" s="13"/>
      <c r="F15" s="14"/>
      <c r="G15" s="14"/>
      <c r="H15" s="12"/>
    </row>
    <row r="16" spans="1:15" ht="16.5" customHeight="1">
      <c r="A16" s="12"/>
      <c r="B16" s="40" t="s">
        <v>60</v>
      </c>
      <c r="C16" s="40"/>
      <c r="D16" s="54">
        <f>IF(G9*(1+D14)&lt;G10,0,G9*(1+D14)-G10)</f>
        <v>0</v>
      </c>
      <c r="E16" s="13"/>
      <c r="F16" s="14"/>
      <c r="G16" s="14"/>
      <c r="H16" s="12"/>
      <c r="J16" s="55"/>
      <c r="K16" s="55"/>
      <c r="L16" s="55"/>
      <c r="M16" s="55"/>
      <c r="N16" s="55"/>
      <c r="O16" s="55"/>
    </row>
    <row r="17" spans="1:16" ht="26.25" customHeight="1">
      <c r="A17" s="12"/>
      <c r="B17" s="56" t="s">
        <v>61</v>
      </c>
      <c r="C17" s="56"/>
      <c r="D17" s="54"/>
      <c r="E17" s="13"/>
      <c r="F17" s="57"/>
      <c r="G17" s="14"/>
      <c r="H17" s="12"/>
      <c r="J17" s="58"/>
      <c r="K17" s="58"/>
      <c r="L17" s="58"/>
      <c r="M17" s="58"/>
      <c r="N17" s="58"/>
      <c r="O17" s="58"/>
      <c r="P17" s="59"/>
    </row>
    <row r="18" spans="1:16" ht="28.5" customHeight="1">
      <c r="A18" s="12"/>
      <c r="B18" s="56" t="s">
        <v>62</v>
      </c>
      <c r="C18" s="56"/>
      <c r="D18" s="54"/>
      <c r="E18" s="57"/>
      <c r="F18" s="57"/>
      <c r="G18" s="14"/>
      <c r="H18" s="12"/>
      <c r="J18" s="60"/>
      <c r="K18" s="60"/>
      <c r="L18" s="60"/>
      <c r="M18" s="60"/>
      <c r="N18" s="60"/>
      <c r="O18" s="60"/>
      <c r="P18" s="60"/>
    </row>
    <row r="19" spans="1:16" ht="12.75">
      <c r="A19" s="12"/>
      <c r="B19" s="12"/>
      <c r="C19" s="12"/>
      <c r="D19" s="13"/>
      <c r="E19" s="57" t="s">
        <v>63</v>
      </c>
      <c r="F19" s="57"/>
      <c r="G19" s="14"/>
      <c r="H19" s="12"/>
      <c r="J19" s="61"/>
      <c r="K19" s="62"/>
      <c r="L19" s="63"/>
      <c r="M19" s="64"/>
      <c r="N19" s="65"/>
      <c r="O19" s="65"/>
      <c r="P19" s="66"/>
    </row>
    <row r="20" spans="1:16" ht="14.25" customHeight="1">
      <c r="A20" s="12"/>
      <c r="B20" s="12"/>
      <c r="C20" s="12"/>
      <c r="D20" s="13"/>
      <c r="E20" s="67" t="s">
        <v>64</v>
      </c>
      <c r="F20" s="68"/>
      <c r="G20" s="14"/>
      <c r="H20" s="12"/>
      <c r="J20" s="69"/>
      <c r="K20" s="69"/>
      <c r="L20" s="69"/>
      <c r="M20" s="69"/>
      <c r="N20" s="69"/>
      <c r="O20" s="69"/>
      <c r="P20" s="69"/>
    </row>
    <row r="21" spans="1:16" ht="14.25" customHeight="1">
      <c r="A21" s="12"/>
      <c r="B21" s="12"/>
      <c r="C21" s="12"/>
      <c r="D21" s="13"/>
      <c r="E21" s="67" t="s">
        <v>65</v>
      </c>
      <c r="F21" s="68"/>
      <c r="G21" s="14"/>
      <c r="H21" s="12"/>
      <c r="J21" s="69"/>
      <c r="K21" s="70"/>
      <c r="L21" s="69"/>
      <c r="M21" s="69"/>
      <c r="N21" s="69"/>
      <c r="O21" s="69"/>
      <c r="P21" s="69"/>
    </row>
    <row r="22" spans="1:16" ht="16.5" customHeight="1">
      <c r="A22" s="12"/>
      <c r="B22" s="48" t="s">
        <v>66</v>
      </c>
      <c r="C22" s="12"/>
      <c r="D22" s="13"/>
      <c r="E22" s="67"/>
      <c r="F22" s="14"/>
      <c r="G22" s="14"/>
      <c r="H22" s="12"/>
      <c r="J22" s="69"/>
      <c r="K22" s="69"/>
      <c r="L22" s="69"/>
      <c r="M22" s="69"/>
      <c r="N22" s="69"/>
      <c r="O22" s="69"/>
      <c r="P22" s="69"/>
    </row>
    <row r="23" spans="1:16" ht="41.25" customHeight="1">
      <c r="A23" s="12"/>
      <c r="B23" s="71" t="s">
        <v>67</v>
      </c>
      <c r="C23" s="71"/>
      <c r="D23" s="71"/>
      <c r="E23" s="71"/>
      <c r="F23" s="71"/>
      <c r="G23" s="71"/>
      <c r="H23" s="12"/>
      <c r="J23" s="69"/>
      <c r="K23" s="69"/>
      <c r="L23" s="69"/>
      <c r="M23" s="69"/>
      <c r="N23" s="69"/>
      <c r="O23" s="69"/>
      <c r="P23" s="69"/>
    </row>
    <row r="24" spans="1:16" ht="14.25" customHeight="1">
      <c r="A24" s="12"/>
      <c r="B24" s="71"/>
      <c r="C24" s="71"/>
      <c r="D24" s="71"/>
      <c r="E24" s="71"/>
      <c r="F24" s="71"/>
      <c r="G24" s="71"/>
      <c r="H24" s="12"/>
      <c r="J24" s="69"/>
      <c r="K24" s="69"/>
      <c r="L24" s="69"/>
      <c r="M24" s="69"/>
      <c r="N24" s="69"/>
      <c r="O24" s="69"/>
      <c r="P24" s="69"/>
    </row>
    <row r="25" spans="1:8" ht="54" customHeight="1">
      <c r="A25" s="12"/>
      <c r="B25" s="72" t="s">
        <v>68</v>
      </c>
      <c r="C25" s="72"/>
      <c r="D25" s="72"/>
      <c r="E25" s="72"/>
      <c r="F25" s="72"/>
      <c r="G25" s="72"/>
      <c r="H25" s="12"/>
    </row>
    <row r="26" spans="1:8" ht="12.75">
      <c r="A26" s="12"/>
      <c r="B26" s="12"/>
      <c r="C26" s="12"/>
      <c r="D26" s="13"/>
      <c r="E26" s="13"/>
      <c r="F26" s="14"/>
      <c r="G26" s="14"/>
      <c r="H26" s="12"/>
    </row>
  </sheetData>
  <sheetProtection selectLockedCells="1" selectUnlockedCells="1"/>
  <mergeCells count="19">
    <mergeCell ref="C2:G2"/>
    <mergeCell ref="C4:G4"/>
    <mergeCell ref="B7:C7"/>
    <mergeCell ref="F7:G7"/>
    <mergeCell ref="B9:C9"/>
    <mergeCell ref="B10:C10"/>
    <mergeCell ref="B12:C12"/>
    <mergeCell ref="B13:C13"/>
    <mergeCell ref="F13:G13"/>
    <mergeCell ref="B14:C14"/>
    <mergeCell ref="F14:G14"/>
    <mergeCell ref="B16:C16"/>
    <mergeCell ref="D16:D18"/>
    <mergeCell ref="B17:C17"/>
    <mergeCell ref="B18:C18"/>
    <mergeCell ref="N18:O18"/>
    <mergeCell ref="N19:O19"/>
    <mergeCell ref="B23:G23"/>
    <mergeCell ref="B25:G25"/>
  </mergeCells>
  <printOptions/>
  <pageMargins left="0.39375" right="0.39375" top="0.39375" bottom="0.39375" header="0.5118055555555555" footer="0.5118055555555555"/>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dimension ref="A1:P26"/>
  <sheetViews>
    <sheetView tabSelected="1" workbookViewId="0" topLeftCell="A1">
      <selection activeCell="B8" sqref="B8"/>
    </sheetView>
  </sheetViews>
  <sheetFormatPr defaultColWidth="11.421875" defaultRowHeight="12.75"/>
  <cols>
    <col min="1" max="1" width="5.140625" style="0" customWidth="1"/>
    <col min="2" max="2" width="45.8515625" style="0" customWidth="1"/>
    <col min="3" max="3" width="15.28125" style="0" customWidth="1"/>
    <col min="4" max="4" width="14.8515625" style="0" customWidth="1"/>
    <col min="5" max="5" width="5.7109375" style="0" customWidth="1"/>
    <col min="6" max="6" width="20.421875" style="0" customWidth="1"/>
    <col min="7" max="7" width="23.7109375" style="0" customWidth="1"/>
    <col min="8" max="8" width="4.28125" style="0" customWidth="1"/>
  </cols>
  <sheetData>
    <row r="1" spans="1:8" ht="12.75">
      <c r="A1" s="1"/>
      <c r="B1" s="1"/>
      <c r="C1" s="1"/>
      <c r="D1" s="1"/>
      <c r="E1" s="1"/>
      <c r="F1" s="1"/>
      <c r="G1" s="1"/>
      <c r="H1" s="1"/>
    </row>
    <row r="2" spans="1:8" ht="30">
      <c r="A2" s="1"/>
      <c r="B2" s="1"/>
      <c r="C2" s="38" t="s">
        <v>69</v>
      </c>
      <c r="D2" s="38"/>
      <c r="E2" s="38"/>
      <c r="F2" s="38"/>
      <c r="G2" s="38"/>
      <c r="H2" s="1"/>
    </row>
    <row r="3" spans="1:8" ht="9.75" customHeight="1">
      <c r="A3" s="1"/>
      <c r="B3" s="1"/>
      <c r="C3" s="1"/>
      <c r="D3" s="1"/>
      <c r="E3" s="1"/>
      <c r="F3" s="1"/>
      <c r="G3" s="1"/>
      <c r="H3" s="1"/>
    </row>
    <row r="4" spans="1:8" ht="40.5" customHeight="1">
      <c r="A4" s="1"/>
      <c r="B4" s="1"/>
      <c r="C4" s="39" t="s">
        <v>70</v>
      </c>
      <c r="D4" s="39"/>
      <c r="E4" s="39"/>
      <c r="F4" s="39"/>
      <c r="G4" s="39"/>
      <c r="H4" s="1"/>
    </row>
    <row r="5" spans="1:8" ht="9" customHeight="1">
      <c r="A5" s="1"/>
      <c r="B5" s="1"/>
      <c r="C5" s="1"/>
      <c r="D5" s="4"/>
      <c r="E5" s="4"/>
      <c r="F5" s="4"/>
      <c r="G5" s="4"/>
      <c r="H5" s="1"/>
    </row>
    <row r="6" spans="1:8" ht="9" customHeight="1">
      <c r="A6" s="1"/>
      <c r="B6" s="1"/>
      <c r="C6" s="1"/>
      <c r="D6" s="4"/>
      <c r="E6" s="4"/>
      <c r="F6" s="4"/>
      <c r="G6" s="4"/>
      <c r="H6" s="1"/>
    </row>
    <row r="7" spans="1:8" ht="16.5" customHeight="1">
      <c r="A7" s="1"/>
      <c r="B7" s="40" t="s">
        <v>71</v>
      </c>
      <c r="C7" s="40"/>
      <c r="D7" s="40" t="s">
        <v>48</v>
      </c>
      <c r="E7" s="41" t="s">
        <v>49</v>
      </c>
      <c r="F7" s="40" t="s">
        <v>50</v>
      </c>
      <c r="G7" s="40"/>
      <c r="H7" s="1"/>
    </row>
    <row r="8" spans="1:8" ht="16.5" customHeight="1">
      <c r="A8" s="1"/>
      <c r="B8" s="12"/>
      <c r="C8" s="1"/>
      <c r="D8" s="13"/>
      <c r="E8" s="4"/>
      <c r="F8" s="42" t="s">
        <v>51</v>
      </c>
      <c r="G8" s="42" t="s">
        <v>52</v>
      </c>
      <c r="H8" s="1"/>
    </row>
    <row r="9" spans="1:8" ht="16.5" customHeight="1">
      <c r="A9" s="1"/>
      <c r="B9" s="43" t="s">
        <v>72</v>
      </c>
      <c r="C9" s="43"/>
      <c r="D9" s="44">
        <v>457</v>
      </c>
      <c r="E9" s="41" t="s">
        <v>49</v>
      </c>
      <c r="F9" s="45">
        <f>G9/12</f>
        <v>2116.0432916666664</v>
      </c>
      <c r="G9" s="45">
        <f>D9*55.5635</f>
        <v>25392.5195</v>
      </c>
      <c r="H9" s="1"/>
    </row>
    <row r="10" spans="1:10" ht="16.5" customHeight="1">
      <c r="A10" s="1"/>
      <c r="B10" s="43" t="s">
        <v>73</v>
      </c>
      <c r="C10" s="43"/>
      <c r="D10" s="44">
        <v>462</v>
      </c>
      <c r="E10" s="41" t="s">
        <v>49</v>
      </c>
      <c r="F10" s="45">
        <f>G10/12</f>
        <v>2139.19475</v>
      </c>
      <c r="G10" s="45">
        <f>D10*55.5635</f>
        <v>25670.337</v>
      </c>
      <c r="H10" s="1"/>
      <c r="J10" s="46"/>
    </row>
    <row r="11" spans="1:8" ht="14.25" customHeight="1">
      <c r="A11" s="12"/>
      <c r="B11" s="12"/>
      <c r="C11" s="12"/>
      <c r="D11" s="47" t="s">
        <v>55</v>
      </c>
      <c r="E11" s="13"/>
      <c r="F11" s="14"/>
      <c r="G11" s="14"/>
      <c r="H11" s="12"/>
    </row>
    <row r="12" spans="1:8" ht="16.5" customHeight="1">
      <c r="A12" s="12"/>
      <c r="B12" s="43" t="s">
        <v>56</v>
      </c>
      <c r="C12" s="43"/>
      <c r="D12" s="48">
        <f>D10-D9</f>
        <v>5</v>
      </c>
      <c r="E12" s="41" t="s">
        <v>49</v>
      </c>
      <c r="F12" s="49">
        <f>G12/12</f>
        <v>23.151458333333334</v>
      </c>
      <c r="G12" s="49">
        <f>D12*55.5635</f>
        <v>277.8175</v>
      </c>
      <c r="H12" s="12"/>
    </row>
    <row r="13" spans="1:10" ht="16.5" customHeight="1">
      <c r="A13" s="12"/>
      <c r="B13" s="50" t="s">
        <v>57</v>
      </c>
      <c r="C13" s="50"/>
      <c r="D13" s="51">
        <f>((D10-D9)/D9)</f>
        <v>0.010940919037199124</v>
      </c>
      <c r="E13" s="41" t="s">
        <v>49</v>
      </c>
      <c r="F13" s="52" t="s">
        <v>58</v>
      </c>
      <c r="G13" s="52"/>
      <c r="H13" s="12"/>
      <c r="J13" s="46"/>
    </row>
    <row r="14" spans="1:8" ht="16.5" customHeight="1">
      <c r="A14" s="12"/>
      <c r="B14" s="50" t="s">
        <v>59</v>
      </c>
      <c r="C14" s="50"/>
      <c r="D14" s="51">
        <v>0.0308</v>
      </c>
      <c r="E14" s="41" t="s">
        <v>49</v>
      </c>
      <c r="F14" s="53" t="str">
        <f>IF(D14&gt;D13,"Tu es éligible à la GIPA","Tu ne bénéficies pas de la GIPA")</f>
        <v>Tu es éligible à la GIPA</v>
      </c>
      <c r="G14" s="53"/>
      <c r="H14" s="12"/>
    </row>
    <row r="15" spans="1:8" ht="14.25" customHeight="1">
      <c r="A15" s="12"/>
      <c r="B15" s="12"/>
      <c r="C15" s="12"/>
      <c r="D15" s="47" t="s">
        <v>55</v>
      </c>
      <c r="E15" s="13"/>
      <c r="F15" s="14"/>
      <c r="G15" s="14"/>
      <c r="H15" s="12"/>
    </row>
    <row r="16" spans="1:15" ht="16.5" customHeight="1">
      <c r="A16" s="12"/>
      <c r="B16" s="40" t="s">
        <v>74</v>
      </c>
      <c r="C16" s="40"/>
      <c r="D16" s="54">
        <f>IF(G9*(1+D14)&lt;G10,0,G9*(1+D14)-G10)</f>
        <v>504.2721005999956</v>
      </c>
      <c r="E16" s="13"/>
      <c r="F16" s="14"/>
      <c r="G16" s="14"/>
      <c r="H16" s="12"/>
      <c r="J16" s="55"/>
      <c r="K16" s="55"/>
      <c r="L16" s="55"/>
      <c r="M16" s="55"/>
      <c r="N16" s="55"/>
      <c r="O16" s="55"/>
    </row>
    <row r="17" spans="1:16" ht="26.25" customHeight="1">
      <c r="A17" s="12"/>
      <c r="B17" s="56" t="s">
        <v>75</v>
      </c>
      <c r="C17" s="56"/>
      <c r="D17" s="54"/>
      <c r="E17" s="13"/>
      <c r="F17" s="57"/>
      <c r="G17" s="14"/>
      <c r="H17" s="12"/>
      <c r="J17" s="58"/>
      <c r="K17" s="58"/>
      <c r="L17" s="58"/>
      <c r="M17" s="58"/>
      <c r="N17" s="58"/>
      <c r="O17" s="58"/>
      <c r="P17" s="59"/>
    </row>
    <row r="18" spans="1:16" ht="28.5" customHeight="1">
      <c r="A18" s="12"/>
      <c r="B18" s="56" t="s">
        <v>76</v>
      </c>
      <c r="C18" s="56"/>
      <c r="D18" s="54"/>
      <c r="E18" s="57"/>
      <c r="F18" s="57"/>
      <c r="G18" s="14"/>
      <c r="H18" s="12"/>
      <c r="J18" s="60"/>
      <c r="K18" s="60"/>
      <c r="L18" s="60"/>
      <c r="M18" s="60"/>
      <c r="N18" s="60"/>
      <c r="O18" s="60"/>
      <c r="P18" s="60"/>
    </row>
    <row r="19" spans="1:16" ht="12.75">
      <c r="A19" s="12"/>
      <c r="B19" s="12"/>
      <c r="C19" s="12"/>
      <c r="D19" s="13"/>
      <c r="E19" s="57" t="s">
        <v>63</v>
      </c>
      <c r="F19" s="57"/>
      <c r="G19" s="14"/>
      <c r="H19" s="12"/>
      <c r="J19" s="61"/>
      <c r="K19" s="62"/>
      <c r="L19" s="63"/>
      <c r="M19" s="64"/>
      <c r="N19" s="65"/>
      <c r="O19" s="65"/>
      <c r="P19" s="66"/>
    </row>
    <row r="20" spans="1:16" ht="14.25" customHeight="1">
      <c r="A20" s="12"/>
      <c r="B20" s="12"/>
      <c r="C20" s="12"/>
      <c r="D20" s="13"/>
      <c r="E20" s="67" t="s">
        <v>77</v>
      </c>
      <c r="F20" s="68"/>
      <c r="G20" s="14"/>
      <c r="H20" s="12"/>
      <c r="J20" s="69"/>
      <c r="K20" s="69"/>
      <c r="L20" s="69"/>
      <c r="M20" s="69"/>
      <c r="N20" s="69"/>
      <c r="O20" s="69"/>
      <c r="P20" s="69"/>
    </row>
    <row r="21" spans="1:16" ht="14.25" customHeight="1">
      <c r="A21" s="12"/>
      <c r="B21" s="12"/>
      <c r="C21" s="12"/>
      <c r="D21" s="13"/>
      <c r="E21" s="67" t="s">
        <v>78</v>
      </c>
      <c r="F21" s="68"/>
      <c r="G21" s="14"/>
      <c r="H21" s="12"/>
      <c r="J21" s="69"/>
      <c r="K21" s="70"/>
      <c r="L21" s="69"/>
      <c r="M21" s="69"/>
      <c r="N21" s="69"/>
      <c r="O21" s="69"/>
      <c r="P21" s="69"/>
    </row>
    <row r="22" spans="1:16" ht="16.5" customHeight="1">
      <c r="A22" s="12"/>
      <c r="B22" s="48" t="s">
        <v>66</v>
      </c>
      <c r="C22" s="12"/>
      <c r="D22" s="13"/>
      <c r="E22" s="67"/>
      <c r="F22" s="14"/>
      <c r="G22" s="14"/>
      <c r="H22" s="12"/>
      <c r="J22" s="69"/>
      <c r="K22" s="69"/>
      <c r="L22" s="69"/>
      <c r="M22" s="69"/>
      <c r="N22" s="69"/>
      <c r="O22" s="69"/>
      <c r="P22" s="69"/>
    </row>
    <row r="23" spans="1:16" ht="41.25" customHeight="1">
      <c r="A23" s="12"/>
      <c r="B23" s="71" t="s">
        <v>79</v>
      </c>
      <c r="C23" s="71"/>
      <c r="D23" s="71"/>
      <c r="E23" s="71"/>
      <c r="F23" s="71"/>
      <c r="G23" s="71"/>
      <c r="H23" s="12"/>
      <c r="J23" s="69"/>
      <c r="K23" s="69"/>
      <c r="L23" s="69"/>
      <c r="M23" s="69"/>
      <c r="N23" s="69"/>
      <c r="O23" s="69"/>
      <c r="P23" s="69"/>
    </row>
    <row r="24" spans="1:16" ht="14.25" customHeight="1">
      <c r="A24" s="12"/>
      <c r="B24" s="71"/>
      <c r="C24" s="71"/>
      <c r="D24" s="71"/>
      <c r="E24" s="71"/>
      <c r="F24" s="71"/>
      <c r="G24" s="71"/>
      <c r="H24" s="12"/>
      <c r="J24" s="69"/>
      <c r="K24" s="69"/>
      <c r="L24" s="69"/>
      <c r="M24" s="69"/>
      <c r="N24" s="69"/>
      <c r="O24" s="69"/>
      <c r="P24" s="69"/>
    </row>
    <row r="25" spans="1:8" ht="54" customHeight="1">
      <c r="A25" s="12"/>
      <c r="B25" s="72" t="s">
        <v>80</v>
      </c>
      <c r="C25" s="72"/>
      <c r="D25" s="72"/>
      <c r="E25" s="72"/>
      <c r="F25" s="72"/>
      <c r="G25" s="72"/>
      <c r="H25" s="12"/>
    </row>
    <row r="26" spans="1:8" ht="12.75">
      <c r="A26" s="12"/>
      <c r="B26" s="12"/>
      <c r="C26" s="12"/>
      <c r="D26" s="13"/>
      <c r="E26" s="13"/>
      <c r="F26" s="14"/>
      <c r="G26" s="14"/>
      <c r="H26" s="12"/>
    </row>
  </sheetData>
  <sheetProtection selectLockedCells="1" selectUnlockedCells="1"/>
  <mergeCells count="19">
    <mergeCell ref="C2:G2"/>
    <mergeCell ref="C4:G4"/>
    <mergeCell ref="B7:C7"/>
    <mergeCell ref="F7:G7"/>
    <mergeCell ref="B9:C9"/>
    <mergeCell ref="B10:C10"/>
    <mergeCell ref="B12:C12"/>
    <mergeCell ref="B13:C13"/>
    <mergeCell ref="F13:G13"/>
    <mergeCell ref="B14:C14"/>
    <mergeCell ref="F14:G14"/>
    <mergeCell ref="B16:C16"/>
    <mergeCell ref="D16:D18"/>
    <mergeCell ref="B17:C17"/>
    <mergeCell ref="B18:C18"/>
    <mergeCell ref="N18:O18"/>
    <mergeCell ref="N19:O19"/>
    <mergeCell ref="B23:G23"/>
    <mergeCell ref="B25:G25"/>
  </mergeCells>
  <printOptions/>
  <pageMargins left="0.39375" right="0.39375" top="0.39375" bottom="0.39375"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2016-06-28T12:25:29Z</dcterms:modified>
  <cp:category/>
  <cp:version/>
  <cp:contentType/>
  <cp:contentStatus/>
  <cp:revision>3</cp:revision>
</cp:coreProperties>
</file>